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diaz\Desktop\NOMINA TRANSPARENCIA 2023\NOVIEMBRE 2023\"/>
    </mc:Choice>
  </mc:AlternateContent>
  <xr:revisionPtr revIDLastSave="0" documentId="13_ncr:1_{DFB70D6B-025E-46DD-B1FC-0A8262346C82}" xr6:coauthVersionLast="47" xr6:coauthVersionMax="47" xr10:uidLastSave="{00000000-0000-0000-0000-000000000000}"/>
  <bookViews>
    <workbookView xWindow="345" yWindow="465" windowWidth="21600" windowHeight="11385" xr2:uid="{00000000-000D-0000-FFFF-FFFF00000000}"/>
  </bookViews>
  <sheets>
    <sheet name=" FIJOS NOV. 202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5" i="1" l="1"/>
  <c r="J265" i="1"/>
  <c r="C265" i="1"/>
  <c r="C241" i="1"/>
  <c r="C214" i="1"/>
  <c r="J162" i="1"/>
  <c r="C138" i="1"/>
  <c r="C20" i="1"/>
  <c r="C287" i="1"/>
  <c r="H282" i="1"/>
  <c r="G282" i="1"/>
  <c r="C298" i="1"/>
  <c r="H297" i="1"/>
  <c r="G297" i="1"/>
  <c r="J298" i="1"/>
  <c r="I298" i="1"/>
  <c r="F298" i="1"/>
  <c r="J174" i="1"/>
  <c r="I174" i="1"/>
  <c r="F174" i="1"/>
  <c r="G173" i="1"/>
  <c r="H173" i="1"/>
  <c r="C174" i="1"/>
  <c r="K282" i="1" l="1"/>
  <c r="L282" i="1" s="1"/>
  <c r="K297" i="1"/>
  <c r="L297" i="1" s="1"/>
  <c r="K173" i="1"/>
  <c r="L173" i="1" s="1"/>
  <c r="J119" i="1" l="1"/>
  <c r="I119" i="1"/>
  <c r="F119" i="1"/>
  <c r="G118" i="1"/>
  <c r="H118" i="1"/>
  <c r="C119" i="1"/>
  <c r="J62" i="1"/>
  <c r="I62" i="1"/>
  <c r="F62" i="1"/>
  <c r="C62" i="1"/>
  <c r="C291" i="1"/>
  <c r="J287" i="1"/>
  <c r="I287" i="1"/>
  <c r="F287" i="1"/>
  <c r="F147" i="1"/>
  <c r="J241" i="1"/>
  <c r="I241" i="1"/>
  <c r="F241" i="1"/>
  <c r="G240" i="1"/>
  <c r="H240" i="1"/>
  <c r="G239" i="1"/>
  <c r="H239" i="1"/>
  <c r="K118" i="1" l="1"/>
  <c r="L118" i="1" s="1"/>
  <c r="K239" i="1"/>
  <c r="K240" i="1"/>
  <c r="L240" i="1" s="1"/>
  <c r="C229" i="1"/>
  <c r="J214" i="1"/>
  <c r="F214" i="1"/>
  <c r="G208" i="1"/>
  <c r="H208" i="1"/>
  <c r="K208" i="1" l="1"/>
  <c r="G115" i="1" l="1"/>
  <c r="H115" i="1"/>
  <c r="C54" i="1"/>
  <c r="J31" i="1"/>
  <c r="I31" i="1"/>
  <c r="F31" i="1"/>
  <c r="C31" i="1"/>
  <c r="K115" i="1" l="1"/>
  <c r="L115" i="1" s="1"/>
  <c r="C85" i="1"/>
  <c r="J85" i="1" l="1"/>
  <c r="I85" i="1"/>
  <c r="F85" i="1"/>
  <c r="C66" i="1"/>
  <c r="F66" i="1"/>
  <c r="I66" i="1"/>
  <c r="J66" i="1"/>
  <c r="J54" i="1"/>
  <c r="I54" i="1"/>
  <c r="F54" i="1"/>
  <c r="F20" i="1"/>
  <c r="I20" i="1"/>
  <c r="J20" i="1"/>
  <c r="G246" i="1"/>
  <c r="H246" i="1"/>
  <c r="J229" i="1"/>
  <c r="G228" i="1"/>
  <c r="H228" i="1"/>
  <c r="G18" i="1"/>
  <c r="H18" i="1"/>
  <c r="G281" i="1"/>
  <c r="H281" i="1"/>
  <c r="K18" i="1" l="1"/>
  <c r="L18" i="1" s="1"/>
  <c r="K246" i="1"/>
  <c r="K228" i="1"/>
  <c r="K281" i="1"/>
  <c r="J138" i="1" l="1"/>
  <c r="F138" i="1"/>
  <c r="G137" i="1"/>
  <c r="H137" i="1"/>
  <c r="K137" i="1" l="1"/>
  <c r="L137" i="1" s="1"/>
  <c r="G103" i="1"/>
  <c r="H103" i="1"/>
  <c r="K103" i="1" l="1"/>
  <c r="K71" i="1"/>
  <c r="L103" i="1" l="1"/>
  <c r="F42" i="1"/>
  <c r="J42" i="1"/>
  <c r="C42" i="1"/>
  <c r="K39" i="1"/>
  <c r="G41" i="1"/>
  <c r="H41" i="1"/>
  <c r="F26" i="1"/>
  <c r="I26" i="1"/>
  <c r="J26" i="1"/>
  <c r="C26" i="1"/>
  <c r="F291" i="1"/>
  <c r="I291" i="1"/>
  <c r="J291" i="1"/>
  <c r="G278" i="1"/>
  <c r="H278" i="1"/>
  <c r="K41" i="1" l="1"/>
  <c r="L41" i="1" s="1"/>
  <c r="K278" i="1"/>
  <c r="C258" i="1"/>
  <c r="I265" i="1"/>
  <c r="C147" i="1"/>
  <c r="I147" i="1"/>
  <c r="J147" i="1"/>
  <c r="C75" i="1"/>
  <c r="F75" i="1"/>
  <c r="I75" i="1"/>
  <c r="J75" i="1"/>
  <c r="H17" i="1"/>
  <c r="H19" i="1"/>
  <c r="G16" i="1" l="1"/>
  <c r="H16" i="1"/>
  <c r="G280" i="1"/>
  <c r="H280" i="1"/>
  <c r="K16" i="1" l="1"/>
  <c r="K280" i="1"/>
  <c r="L280" i="1" s="1"/>
  <c r="L16" i="1" l="1"/>
  <c r="G207" i="1"/>
  <c r="H207" i="1"/>
  <c r="G213" i="1"/>
  <c r="H213" i="1"/>
  <c r="K207" i="1" l="1"/>
  <c r="K213" i="1"/>
  <c r="J192" i="1"/>
  <c r="J126" i="1"/>
  <c r="C126" i="1"/>
  <c r="F126" i="1"/>
  <c r="F258" i="1"/>
  <c r="J258" i="1"/>
  <c r="I258" i="1"/>
  <c r="J248" i="1"/>
  <c r="I248" i="1"/>
  <c r="F248" i="1"/>
  <c r="C248" i="1"/>
  <c r="F229" i="1"/>
  <c r="I214" i="1"/>
  <c r="J202" i="1"/>
  <c r="I202" i="1"/>
  <c r="F202" i="1"/>
  <c r="C202" i="1"/>
  <c r="J196" i="1"/>
  <c r="I196" i="1"/>
  <c r="F196" i="1"/>
  <c r="I192" i="1"/>
  <c r="F192" i="1"/>
  <c r="C192" i="1"/>
  <c r="J182" i="1"/>
  <c r="I182" i="1"/>
  <c r="F182" i="1"/>
  <c r="C182" i="1"/>
  <c r="J166" i="1"/>
  <c r="I166" i="1"/>
  <c r="F166" i="1"/>
  <c r="I162" i="1"/>
  <c r="F162" i="1"/>
  <c r="C162" i="1"/>
  <c r="J156" i="1"/>
  <c r="I156" i="1"/>
  <c r="F156" i="1"/>
  <c r="J152" i="1"/>
  <c r="I152" i="1"/>
  <c r="F152" i="1"/>
  <c r="I126" i="1"/>
  <c r="J92" i="1"/>
  <c r="I92" i="1"/>
  <c r="F92" i="1"/>
  <c r="J79" i="1" l="1"/>
  <c r="I79" i="1"/>
  <c r="F79" i="1"/>
  <c r="G72" i="1"/>
  <c r="H72" i="1"/>
  <c r="G59" i="1"/>
  <c r="H59" i="1"/>
  <c r="G60" i="1"/>
  <c r="H60" i="1"/>
  <c r="I42" i="1"/>
  <c r="J36" i="1"/>
  <c r="I36" i="1"/>
  <c r="F36" i="1"/>
  <c r="K72" i="1" l="1"/>
  <c r="L72" i="1" s="1"/>
  <c r="K59" i="1"/>
  <c r="L59" i="1" s="1"/>
  <c r="K60" i="1"/>
  <c r="I229" i="1"/>
  <c r="H296" i="1"/>
  <c r="G296" i="1"/>
  <c r="H295" i="1"/>
  <c r="G295" i="1"/>
  <c r="H294" i="1"/>
  <c r="G294" i="1"/>
  <c r="H52" i="1"/>
  <c r="G52" i="1"/>
  <c r="H285" i="1"/>
  <c r="G285" i="1"/>
  <c r="H284" i="1"/>
  <c r="G284" i="1"/>
  <c r="H279" i="1"/>
  <c r="G279" i="1"/>
  <c r="H277" i="1"/>
  <c r="G277" i="1"/>
  <c r="H276" i="1"/>
  <c r="G276" i="1"/>
  <c r="H275" i="1"/>
  <c r="G275" i="1"/>
  <c r="H274" i="1"/>
  <c r="G274" i="1"/>
  <c r="H273" i="1"/>
  <c r="G273" i="1"/>
  <c r="H30" i="1"/>
  <c r="G30" i="1"/>
  <c r="H272" i="1"/>
  <c r="G272" i="1"/>
  <c r="H263" i="1"/>
  <c r="G263" i="1"/>
  <c r="H271" i="1"/>
  <c r="G271" i="1"/>
  <c r="H270" i="1"/>
  <c r="G270" i="1"/>
  <c r="H262" i="1"/>
  <c r="G262" i="1"/>
  <c r="H261" i="1"/>
  <c r="G261" i="1"/>
  <c r="H286" i="1"/>
  <c r="G286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47" i="1"/>
  <c r="G247" i="1"/>
  <c r="H51" i="1"/>
  <c r="G51" i="1"/>
  <c r="H244" i="1"/>
  <c r="G244" i="1"/>
  <c r="H283" i="1"/>
  <c r="G283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27" i="1"/>
  <c r="G227" i="1"/>
  <c r="H226" i="1"/>
  <c r="G226" i="1"/>
  <c r="H225" i="1"/>
  <c r="G225" i="1"/>
  <c r="H224" i="1"/>
  <c r="G224" i="1"/>
  <c r="H61" i="1"/>
  <c r="G61" i="1"/>
  <c r="H212" i="1"/>
  <c r="G212" i="1"/>
  <c r="H25" i="1"/>
  <c r="G25" i="1"/>
  <c r="H211" i="1"/>
  <c r="G211" i="1"/>
  <c r="H210" i="1"/>
  <c r="G210" i="1"/>
  <c r="H209" i="1"/>
  <c r="G209" i="1"/>
  <c r="H73" i="1"/>
  <c r="G73" i="1"/>
  <c r="H206" i="1"/>
  <c r="G206" i="1"/>
  <c r="H205" i="1"/>
  <c r="G205" i="1"/>
  <c r="H201" i="1"/>
  <c r="G201" i="1"/>
  <c r="H200" i="1"/>
  <c r="G200" i="1"/>
  <c r="H199" i="1"/>
  <c r="G199" i="1"/>
  <c r="H195" i="1"/>
  <c r="H196" i="1" s="1"/>
  <c r="G195" i="1"/>
  <c r="G196" i="1" s="1"/>
  <c r="H191" i="1"/>
  <c r="G191" i="1"/>
  <c r="H189" i="1"/>
  <c r="G189" i="1"/>
  <c r="H188" i="1"/>
  <c r="G188" i="1"/>
  <c r="H187" i="1"/>
  <c r="G187" i="1"/>
  <c r="H186" i="1"/>
  <c r="G186" i="1"/>
  <c r="H185" i="1"/>
  <c r="G185" i="1"/>
  <c r="H181" i="1"/>
  <c r="G181" i="1"/>
  <c r="H180" i="1"/>
  <c r="G180" i="1"/>
  <c r="H179" i="1"/>
  <c r="G179" i="1"/>
  <c r="H172" i="1"/>
  <c r="G172" i="1"/>
  <c r="H84" i="1"/>
  <c r="G84" i="1"/>
  <c r="H171" i="1"/>
  <c r="G171" i="1"/>
  <c r="H170" i="1"/>
  <c r="G170" i="1"/>
  <c r="H169" i="1"/>
  <c r="G169" i="1"/>
  <c r="H165" i="1"/>
  <c r="H166" i="1" s="1"/>
  <c r="G165" i="1"/>
  <c r="G166" i="1" s="1"/>
  <c r="H161" i="1"/>
  <c r="G161" i="1"/>
  <c r="H160" i="1"/>
  <c r="G160" i="1"/>
  <c r="H159" i="1"/>
  <c r="G159" i="1"/>
  <c r="H155" i="1"/>
  <c r="H156" i="1" s="1"/>
  <c r="G155" i="1"/>
  <c r="G156" i="1" s="1"/>
  <c r="H151" i="1"/>
  <c r="G151" i="1"/>
  <c r="H150" i="1"/>
  <c r="G150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25" i="1"/>
  <c r="G125" i="1"/>
  <c r="H264" i="1"/>
  <c r="G264" i="1"/>
  <c r="H136" i="1"/>
  <c r="G136" i="1"/>
  <c r="H135" i="1"/>
  <c r="G135" i="1"/>
  <c r="H124" i="1"/>
  <c r="G124" i="1"/>
  <c r="H123" i="1"/>
  <c r="G123" i="1"/>
  <c r="H122" i="1"/>
  <c r="G122" i="1"/>
  <c r="H117" i="1"/>
  <c r="G117" i="1"/>
  <c r="H116" i="1"/>
  <c r="G116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245" i="1"/>
  <c r="G245" i="1"/>
  <c r="H105" i="1"/>
  <c r="G105" i="1"/>
  <c r="H104" i="1"/>
  <c r="G104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1" i="1"/>
  <c r="H92" i="1" s="1"/>
  <c r="G91" i="1"/>
  <c r="G92" i="1" s="1"/>
  <c r="H83" i="1"/>
  <c r="G83" i="1"/>
  <c r="H82" i="1"/>
  <c r="G82" i="1"/>
  <c r="H78" i="1"/>
  <c r="H79" i="1" s="1"/>
  <c r="G78" i="1"/>
  <c r="G79" i="1" s="1"/>
  <c r="G17" i="1"/>
  <c r="H74" i="1"/>
  <c r="G74" i="1"/>
  <c r="H290" i="1"/>
  <c r="G290" i="1"/>
  <c r="H70" i="1"/>
  <c r="G70" i="1"/>
  <c r="H69" i="1"/>
  <c r="G69" i="1"/>
  <c r="H57" i="1"/>
  <c r="G57" i="1"/>
  <c r="H190" i="1"/>
  <c r="G190" i="1"/>
  <c r="H65" i="1"/>
  <c r="H66" i="1" s="1"/>
  <c r="G65" i="1"/>
  <c r="G66" i="1" s="1"/>
  <c r="H58" i="1"/>
  <c r="G58" i="1"/>
  <c r="H53" i="1"/>
  <c r="G53" i="1"/>
  <c r="H50" i="1"/>
  <c r="G50" i="1"/>
  <c r="H49" i="1"/>
  <c r="G49" i="1"/>
  <c r="H48" i="1"/>
  <c r="G48" i="1"/>
  <c r="H40" i="1"/>
  <c r="H42" i="1" s="1"/>
  <c r="G40" i="1"/>
  <c r="G42" i="1" s="1"/>
  <c r="H35" i="1"/>
  <c r="G35" i="1"/>
  <c r="H34" i="1"/>
  <c r="G34" i="1"/>
  <c r="H29" i="1"/>
  <c r="G29" i="1"/>
  <c r="G24" i="1"/>
  <c r="H24" i="1"/>
  <c r="H23" i="1"/>
  <c r="G23" i="1"/>
  <c r="C196" i="1"/>
  <c r="C166" i="1"/>
  <c r="C156" i="1"/>
  <c r="C152" i="1"/>
  <c r="C92" i="1"/>
  <c r="C79" i="1"/>
  <c r="C36" i="1"/>
  <c r="G12" i="1"/>
  <c r="H12" i="1"/>
  <c r="G13" i="1"/>
  <c r="H13" i="1"/>
  <c r="G14" i="1"/>
  <c r="H14" i="1"/>
  <c r="G15" i="1"/>
  <c r="H15" i="1"/>
  <c r="G19" i="1"/>
  <c r="G11" i="1"/>
  <c r="K172" i="1" l="1"/>
  <c r="K57" i="1"/>
  <c r="K12" i="1"/>
  <c r="G265" i="1"/>
  <c r="H265" i="1"/>
  <c r="G174" i="1"/>
  <c r="H298" i="1"/>
  <c r="H174" i="1"/>
  <c r="G298" i="1"/>
  <c r="H119" i="1"/>
  <c r="G119" i="1"/>
  <c r="G192" i="1"/>
  <c r="G62" i="1"/>
  <c r="H62" i="1"/>
  <c r="G287" i="1"/>
  <c r="H287" i="1"/>
  <c r="K53" i="1"/>
  <c r="G214" i="1"/>
  <c r="H214" i="1"/>
  <c r="G241" i="1"/>
  <c r="H241" i="1"/>
  <c r="H31" i="1"/>
  <c r="G31" i="1"/>
  <c r="G85" i="1"/>
  <c r="K136" i="1"/>
  <c r="L136" i="1" s="1"/>
  <c r="H85" i="1"/>
  <c r="K11" i="1"/>
  <c r="L11" i="1" s="1"/>
  <c r="G20" i="1"/>
  <c r="H20" i="1"/>
  <c r="G54" i="1"/>
  <c r="H54" i="1"/>
  <c r="H138" i="1"/>
  <c r="G138" i="1"/>
  <c r="K201" i="1"/>
  <c r="K263" i="1"/>
  <c r="L263" i="1" s="1"/>
  <c r="G75" i="1"/>
  <c r="H26" i="1"/>
  <c r="G26" i="1"/>
  <c r="H291" i="1"/>
  <c r="G291" i="1"/>
  <c r="G147" i="1"/>
  <c r="H147" i="1"/>
  <c r="K169" i="1"/>
  <c r="H75" i="1"/>
  <c r="G126" i="1"/>
  <c r="H126" i="1"/>
  <c r="G248" i="1"/>
  <c r="H248" i="1"/>
  <c r="K109" i="1"/>
  <c r="L109" i="1" s="1"/>
  <c r="H162" i="1"/>
  <c r="H182" i="1"/>
  <c r="H202" i="1"/>
  <c r="H258" i="1"/>
  <c r="G162" i="1"/>
  <c r="G182" i="1"/>
  <c r="G202" i="1"/>
  <c r="G229" i="1"/>
  <c r="G152" i="1"/>
  <c r="H152" i="1"/>
  <c r="H192" i="1"/>
  <c r="K160" i="1"/>
  <c r="K210" i="1"/>
  <c r="K224" i="1"/>
  <c r="K179" i="1"/>
  <c r="L179" i="1" s="1"/>
  <c r="K226" i="1"/>
  <c r="L226" i="1" s="1"/>
  <c r="K233" i="1"/>
  <c r="L233" i="1" s="1"/>
  <c r="K235" i="1"/>
  <c r="L235" i="1" s="1"/>
  <c r="K283" i="1"/>
  <c r="L283" i="1" s="1"/>
  <c r="K261" i="1"/>
  <c r="K23" i="1"/>
  <c r="K50" i="1"/>
  <c r="L50" i="1" s="1"/>
  <c r="K74" i="1"/>
  <c r="L74" i="1" s="1"/>
  <c r="K83" i="1"/>
  <c r="L83" i="1" s="1"/>
  <c r="K91" i="1"/>
  <c r="K100" i="1"/>
  <c r="L100" i="1" s="1"/>
  <c r="K102" i="1"/>
  <c r="L102" i="1" s="1"/>
  <c r="K117" i="1"/>
  <c r="L117" i="1" s="1"/>
  <c r="K264" i="1"/>
  <c r="L264" i="1" s="1"/>
  <c r="K141" i="1"/>
  <c r="K143" i="1"/>
  <c r="L143" i="1" s="1"/>
  <c r="K145" i="1"/>
  <c r="L145" i="1" s="1"/>
  <c r="K150" i="1"/>
  <c r="K180" i="1"/>
  <c r="K185" i="1"/>
  <c r="K187" i="1"/>
  <c r="K189" i="1"/>
  <c r="K200" i="1"/>
  <c r="L200" i="1" s="1"/>
  <c r="K205" i="1"/>
  <c r="K206" i="1"/>
  <c r="K25" i="1"/>
  <c r="L25" i="1" s="1"/>
  <c r="K236" i="1"/>
  <c r="L236" i="1" s="1"/>
  <c r="K35" i="1"/>
  <c r="L35" i="1" s="1"/>
  <c r="K49" i="1"/>
  <c r="K17" i="1"/>
  <c r="L17" i="1" s="1"/>
  <c r="K82" i="1"/>
  <c r="L82" i="1" s="1"/>
  <c r="K99" i="1"/>
  <c r="K101" i="1"/>
  <c r="L101" i="1" s="1"/>
  <c r="K114" i="1"/>
  <c r="L114" i="1" s="1"/>
  <c r="K116" i="1"/>
  <c r="L116" i="1" s="1"/>
  <c r="K135" i="1"/>
  <c r="K125" i="1"/>
  <c r="K142" i="1"/>
  <c r="L142" i="1" s="1"/>
  <c r="K144" i="1"/>
  <c r="L144" i="1" s="1"/>
  <c r="K146" i="1"/>
  <c r="L146" i="1" s="1"/>
  <c r="K151" i="1"/>
  <c r="L151" i="1" s="1"/>
  <c r="K159" i="1"/>
  <c r="K188" i="1"/>
  <c r="L188" i="1" s="1"/>
  <c r="K191" i="1"/>
  <c r="K199" i="1"/>
  <c r="K237" i="1"/>
  <c r="L237" i="1" s="1"/>
  <c r="K296" i="1"/>
  <c r="L296" i="1" s="1"/>
  <c r="K58" i="1"/>
  <c r="K14" i="1"/>
  <c r="L14" i="1" s="1"/>
  <c r="L12" i="1"/>
  <c r="H36" i="1"/>
  <c r="K98" i="1"/>
  <c r="L98" i="1" s="1"/>
  <c r="K245" i="1"/>
  <c r="K107" i="1"/>
  <c r="L107" i="1" s="1"/>
  <c r="K124" i="1"/>
  <c r="L124" i="1" s="1"/>
  <c r="K161" i="1"/>
  <c r="K212" i="1"/>
  <c r="K286" i="1"/>
  <c r="K295" i="1"/>
  <c r="K65" i="1"/>
  <c r="K66" i="1" s="1"/>
  <c r="K106" i="1"/>
  <c r="L106" i="1" s="1"/>
  <c r="K108" i="1"/>
  <c r="L108" i="1" s="1"/>
  <c r="K113" i="1"/>
  <c r="L113" i="1" s="1"/>
  <c r="K232" i="1"/>
  <c r="K294" i="1"/>
  <c r="K181" i="1"/>
  <c r="K186" i="1"/>
  <c r="K209" i="1"/>
  <c r="K211" i="1"/>
  <c r="H229" i="1"/>
  <c r="K225" i="1"/>
  <c r="L225" i="1" s="1"/>
  <c r="K227" i="1"/>
  <c r="K238" i="1"/>
  <c r="L238" i="1" s="1"/>
  <c r="K155" i="1"/>
  <c r="K156" i="1" s="1"/>
  <c r="K29" i="1"/>
  <c r="K34" i="1"/>
  <c r="G36" i="1"/>
  <c r="K40" i="1"/>
  <c r="K42" i="1" s="1"/>
  <c r="K48" i="1"/>
  <c r="K195" i="1"/>
  <c r="K196" i="1" s="1"/>
  <c r="K73" i="1"/>
  <c r="L73" i="1" s="1"/>
  <c r="K61" i="1"/>
  <c r="L61" i="1" s="1"/>
  <c r="K234" i="1"/>
  <c r="L234" i="1" s="1"/>
  <c r="K262" i="1"/>
  <c r="L262" i="1" s="1"/>
  <c r="K70" i="1"/>
  <c r="L70" i="1" s="1"/>
  <c r="K290" i="1"/>
  <c r="L290" i="1" s="1"/>
  <c r="K95" i="1"/>
  <c r="K97" i="1"/>
  <c r="L97" i="1" s="1"/>
  <c r="K104" i="1"/>
  <c r="L104" i="1" s="1"/>
  <c r="K110" i="1"/>
  <c r="L110" i="1" s="1"/>
  <c r="K112" i="1"/>
  <c r="L112" i="1" s="1"/>
  <c r="K123" i="1"/>
  <c r="L123" i="1" s="1"/>
  <c r="K165" i="1"/>
  <c r="K170" i="1"/>
  <c r="L170" i="1" s="1"/>
  <c r="K171" i="1"/>
  <c r="L171" i="1" s="1"/>
  <c r="K51" i="1"/>
  <c r="L51" i="1" s="1"/>
  <c r="K251" i="1"/>
  <c r="K253" i="1"/>
  <c r="K255" i="1"/>
  <c r="K257" i="1"/>
  <c r="K271" i="1"/>
  <c r="K272" i="1"/>
  <c r="L272" i="1" s="1"/>
  <c r="K274" i="1"/>
  <c r="K276" i="1"/>
  <c r="L276" i="1" s="1"/>
  <c r="L279" i="1"/>
  <c r="K285" i="1"/>
  <c r="K24" i="1"/>
  <c r="L24" i="1" s="1"/>
  <c r="K190" i="1"/>
  <c r="L190" i="1" s="1"/>
  <c r="K96" i="1"/>
  <c r="L96" i="1" s="1"/>
  <c r="K105" i="1"/>
  <c r="L105" i="1" s="1"/>
  <c r="K111" i="1"/>
  <c r="K122" i="1"/>
  <c r="K84" i="1"/>
  <c r="L84" i="1" s="1"/>
  <c r="K244" i="1"/>
  <c r="K247" i="1"/>
  <c r="K252" i="1"/>
  <c r="K254" i="1"/>
  <c r="K256" i="1"/>
  <c r="K270" i="1"/>
  <c r="K30" i="1"/>
  <c r="L30" i="1" s="1"/>
  <c r="K273" i="1"/>
  <c r="K275" i="1"/>
  <c r="L275" i="1" s="1"/>
  <c r="K277" i="1"/>
  <c r="K284" i="1"/>
  <c r="L284" i="1" s="1"/>
  <c r="K52" i="1"/>
  <c r="K69" i="1"/>
  <c r="K78" i="1"/>
  <c r="K79" i="1" s="1"/>
  <c r="K19" i="1"/>
  <c r="K13" i="1"/>
  <c r="L13" i="1" s="1"/>
  <c r="K15" i="1"/>
  <c r="L15" i="1" s="1"/>
  <c r="L261" i="1" l="1"/>
  <c r="L265" i="1" s="1"/>
  <c r="K265" i="1"/>
  <c r="K298" i="1"/>
  <c r="K174" i="1"/>
  <c r="L99" i="1"/>
  <c r="K119" i="1"/>
  <c r="K214" i="1"/>
  <c r="L85" i="1"/>
  <c r="L57" i="1"/>
  <c r="K62" i="1"/>
  <c r="K287" i="1"/>
  <c r="K248" i="1"/>
  <c r="K241" i="1"/>
  <c r="L205" i="1"/>
  <c r="L214" i="1" s="1"/>
  <c r="K31" i="1"/>
  <c r="K138" i="1"/>
  <c r="K85" i="1"/>
  <c r="K192" i="1"/>
  <c r="L19" i="1"/>
  <c r="L20" i="1" s="1"/>
  <c r="K20" i="1"/>
  <c r="L49" i="1"/>
  <c r="K54" i="1"/>
  <c r="K229" i="1"/>
  <c r="K291" i="1"/>
  <c r="K258" i="1"/>
  <c r="L224" i="1"/>
  <c r="L229" i="1" s="1"/>
  <c r="L23" i="1"/>
  <c r="L26" i="1" s="1"/>
  <c r="K26" i="1"/>
  <c r="L141" i="1"/>
  <c r="K147" i="1"/>
  <c r="L159" i="1"/>
  <c r="L162" i="1" s="1"/>
  <c r="K162" i="1"/>
  <c r="L185" i="1"/>
  <c r="K75" i="1"/>
  <c r="K126" i="1"/>
  <c r="L291" i="1"/>
  <c r="L294" i="1"/>
  <c r="L298" i="1" s="1"/>
  <c r="L270" i="1"/>
  <c r="L286" i="1"/>
  <c r="L244" i="1"/>
  <c r="L248" i="1" s="1"/>
  <c r="L232" i="1"/>
  <c r="L241" i="1" s="1"/>
  <c r="L125" i="1"/>
  <c r="L150" i="1"/>
  <c r="L152" i="1" s="1"/>
  <c r="K152" i="1"/>
  <c r="L182" i="1"/>
  <c r="K182" i="1"/>
  <c r="L122" i="1"/>
  <c r="L165" i="1"/>
  <c r="L166" i="1" s="1"/>
  <c r="K166" i="1"/>
  <c r="L199" i="1"/>
  <c r="L202" i="1" s="1"/>
  <c r="K202" i="1"/>
  <c r="L135" i="1"/>
  <c r="L138" i="1" s="1"/>
  <c r="L91" i="1"/>
  <c r="L92" i="1" s="1"/>
  <c r="K92" i="1"/>
  <c r="L65" i="1"/>
  <c r="L66" i="1" s="1"/>
  <c r="L58" i="1"/>
  <c r="L195" i="1"/>
  <c r="L196" i="1" s="1"/>
  <c r="L251" i="1"/>
  <c r="L258" i="1" s="1"/>
  <c r="L40" i="1"/>
  <c r="L42" i="1" s="1"/>
  <c r="L29" i="1"/>
  <c r="L31" i="1" s="1"/>
  <c r="L169" i="1"/>
  <c r="L78" i="1"/>
  <c r="L79" i="1" s="1"/>
  <c r="L111" i="1"/>
  <c r="L285" i="1"/>
  <c r="L155" i="1"/>
  <c r="L156" i="1" s="1"/>
  <c r="L69" i="1"/>
  <c r="L75" i="1" s="1"/>
  <c r="L52" i="1"/>
  <c r="L172" i="1"/>
  <c r="L48" i="1"/>
  <c r="L34" i="1"/>
  <c r="L36" i="1" s="1"/>
  <c r="K36" i="1"/>
  <c r="L186" i="1"/>
  <c r="L192" i="1" l="1"/>
  <c r="L174" i="1"/>
  <c r="L287" i="1"/>
  <c r="L62" i="1"/>
  <c r="L119" i="1"/>
  <c r="L54" i="1"/>
  <c r="L147" i="1"/>
  <c r="L126" i="1"/>
  <c r="I138" i="1"/>
</calcChain>
</file>

<file path=xl/sharedStrings.xml><?xml version="1.0" encoding="utf-8"?>
<sst xmlns="http://schemas.openxmlformats.org/spreadsheetml/2006/main" count="848" uniqueCount="427">
  <si>
    <t>CAMARERO</t>
  </si>
  <si>
    <t>Seguridad Social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</si>
  <si>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</si>
  <si>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</si>
  <si>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</si>
  <si>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</si>
  <si>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</si>
  <si>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</si>
  <si>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</si>
  <si>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</si>
  <si>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</si>
  <si>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Genero</t>
  </si>
  <si>
    <t>F</t>
  </si>
  <si>
    <t>M</t>
  </si>
  <si>
    <t>ESTATUS SIMPLIFICADO</t>
  </si>
  <si>
    <t>FIJO</t>
  </si>
  <si>
    <t>059</t>
  </si>
  <si>
    <t>084</t>
  </si>
  <si>
    <t>205</t>
  </si>
  <si>
    <t>333</t>
  </si>
  <si>
    <t>689</t>
  </si>
  <si>
    <t>690</t>
  </si>
  <si>
    <t>082</t>
  </si>
  <si>
    <t xml:space="preserve">RAFAEL PERALTA ROMERO </t>
  </si>
  <si>
    <t xml:space="preserve">ASESOR </t>
  </si>
  <si>
    <t xml:space="preserve">FIJO </t>
  </si>
  <si>
    <t xml:space="preserve">M </t>
  </si>
  <si>
    <t xml:space="preserve">MILTON SANTIAGO PEÑA DE LA CRUZ </t>
  </si>
  <si>
    <t xml:space="preserve">COORDINADOR DESPACHO </t>
  </si>
  <si>
    <t xml:space="preserve">ROSAURA ALTAGRACIA BRITO MORILLO </t>
  </si>
  <si>
    <t xml:space="preserve">ASISTENTE </t>
  </si>
  <si>
    <t xml:space="preserve">JESSICA ROSABEL BELLIARD IÑIGUEZ </t>
  </si>
  <si>
    <t xml:space="preserve">ARCHIVISTA </t>
  </si>
  <si>
    <t xml:space="preserve">CARRERA ADMINISTRATIVA </t>
  </si>
  <si>
    <t xml:space="preserve">ABOGADA </t>
  </si>
  <si>
    <t xml:space="preserve">EDDY ELIZABETH CANARIO BATISTA </t>
  </si>
  <si>
    <t xml:space="preserve">SECRETARIA </t>
  </si>
  <si>
    <t xml:space="preserve">DIVISIÓN DE PROTOCOLO Y EVENTOS </t>
  </si>
  <si>
    <t>707</t>
  </si>
  <si>
    <t>594</t>
  </si>
  <si>
    <t xml:space="preserve">DEPARTAMENTO DE RECURSOS HUMANOS </t>
  </si>
  <si>
    <t xml:space="preserve">ANALISTA DE RECURSOS HUMANOS </t>
  </si>
  <si>
    <t xml:space="preserve">JOSELIN ALTAGRACIA REYES </t>
  </si>
  <si>
    <t xml:space="preserve">ANALISTA DE REGISTRO Y CONTROL </t>
  </si>
  <si>
    <t xml:space="preserve">LILIANA ELIZABETH LACEN LÓPEZ </t>
  </si>
  <si>
    <t xml:space="preserve">RECEPCIONISTA </t>
  </si>
  <si>
    <t xml:space="preserve">ESTATUS SIMPLIFICADO </t>
  </si>
  <si>
    <t xml:space="preserve">REYNO CESPEDES CARO </t>
  </si>
  <si>
    <t xml:space="preserve">CARMEN ROSA ESTRADA PAULINO </t>
  </si>
  <si>
    <t xml:space="preserve">ADRIAN PERALTA CALCAÑO </t>
  </si>
  <si>
    <t xml:space="preserve">DIGITADOR </t>
  </si>
  <si>
    <t>AUXILIAR ADMINISTRATIVO (A)</t>
  </si>
  <si>
    <t xml:space="preserve">CORRECTOR (A) DE ESTILO </t>
  </si>
  <si>
    <t xml:space="preserve">FIJO  </t>
  </si>
  <si>
    <t xml:space="preserve">MERCEDES TAVERAS BURGOS </t>
  </si>
  <si>
    <t>MENSAJERO INTERNO (A)</t>
  </si>
  <si>
    <t>018</t>
  </si>
  <si>
    <t>259</t>
  </si>
  <si>
    <t xml:space="preserve">JOSE HUMBERTO REYNOSO OVALLE </t>
  </si>
  <si>
    <t>070</t>
  </si>
  <si>
    <t xml:space="preserve">ANALISTA ACTIVO FIJO </t>
  </si>
  <si>
    <t>ENCARGADO (A)</t>
  </si>
  <si>
    <t xml:space="preserve">AUXILIAR ALMACEN Y SUMINISTRO </t>
  </si>
  <si>
    <t>674</t>
  </si>
  <si>
    <t xml:space="preserve">F </t>
  </si>
  <si>
    <t>310</t>
  </si>
  <si>
    <t>341</t>
  </si>
  <si>
    <t xml:space="preserve">SUPERVISOR MANTENIMIENTO </t>
  </si>
  <si>
    <t xml:space="preserve">YOVANNY NUÑEZ </t>
  </si>
  <si>
    <t xml:space="preserve">SUPERVISOR MAYORDOMIA </t>
  </si>
  <si>
    <t>695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</si>
  <si>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</si>
  <si>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</si>
  <si>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</si>
  <si>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</si>
  <si>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</si>
  <si>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>196</t>
  </si>
  <si>
    <t xml:space="preserve">RENE ANTONIO TORIBIO GARABITO </t>
  </si>
  <si>
    <t>728</t>
  </si>
  <si>
    <t>718</t>
  </si>
  <si>
    <t xml:space="preserve">REYNALDO ANTONIO DE AZA ROSARIO </t>
  </si>
  <si>
    <t>025</t>
  </si>
  <si>
    <t>RAMON EMILIO PAULINO</t>
  </si>
  <si>
    <t xml:space="preserve">CONSERJE </t>
  </si>
  <si>
    <t>591</t>
  </si>
  <si>
    <t xml:space="preserve">MARINA DECENA AMPARO </t>
  </si>
  <si>
    <t>657</t>
  </si>
  <si>
    <t xml:space="preserve">JOSELYN PUELLO ARTILES </t>
  </si>
  <si>
    <t>085</t>
  </si>
  <si>
    <t>095</t>
  </si>
  <si>
    <t xml:space="preserve">OSTACIA LACEN ESPINAL </t>
  </si>
  <si>
    <t>671</t>
  </si>
  <si>
    <t>715</t>
  </si>
  <si>
    <t>716</t>
  </si>
  <si>
    <t>730</t>
  </si>
  <si>
    <t xml:space="preserve">ALEXANDER MONTERO FLORIAN </t>
  </si>
  <si>
    <t>731</t>
  </si>
  <si>
    <t>729</t>
  </si>
  <si>
    <t xml:space="preserve">ERIBERTO ABREU </t>
  </si>
  <si>
    <t>732</t>
  </si>
  <si>
    <t xml:space="preserve">YASIRIS VALDEZ GREGORIO </t>
  </si>
  <si>
    <t>CHOFER I</t>
  </si>
  <si>
    <t>712</t>
  </si>
  <si>
    <t>JADAUT ADDY BELLO ROMERO</t>
  </si>
  <si>
    <t>348</t>
  </si>
  <si>
    <t xml:space="preserve">DILEYSSI ROMERO LUCIANO 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</si>
  <si>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</si>
  <si>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</si>
  <si>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</si>
  <si>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</si>
  <si>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</si>
  <si>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</si>
  <si>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>687</t>
  </si>
  <si>
    <t xml:space="preserve">JUAN JOSE DIAZ NERIO </t>
  </si>
  <si>
    <t>588</t>
  </si>
  <si>
    <t xml:space="preserve">ADMINISTRADORA DE ALEPH </t>
  </si>
  <si>
    <t xml:space="preserve">DEPARTAMENTO DE SEGURIDAD </t>
  </si>
  <si>
    <t>247</t>
  </si>
  <si>
    <t xml:space="preserve">VIGILANTE </t>
  </si>
  <si>
    <t>574</t>
  </si>
  <si>
    <t>593</t>
  </si>
  <si>
    <t>SONIA BELTRE</t>
  </si>
  <si>
    <t>400</t>
  </si>
  <si>
    <t xml:space="preserve">EDISON ACOSTA ROSA </t>
  </si>
  <si>
    <t>355</t>
  </si>
  <si>
    <t>660</t>
  </si>
  <si>
    <t>ALEJANDRO JAVIER GERMAN</t>
  </si>
  <si>
    <t xml:space="preserve">DIRECTOR (A) </t>
  </si>
  <si>
    <t>064</t>
  </si>
  <si>
    <t>079</t>
  </si>
  <si>
    <t>YARI MARIEL MATOS BENITEZ</t>
  </si>
  <si>
    <t>329</t>
  </si>
  <si>
    <t xml:space="preserve">OPERADOR DE CONTROL DE CALIDAD </t>
  </si>
  <si>
    <t>330</t>
  </si>
  <si>
    <t xml:space="preserve">HITLER ALEXANDER LEDESMA NOVAS </t>
  </si>
  <si>
    <t xml:space="preserve">OPERADOR DE SCANNER </t>
  </si>
  <si>
    <t>071</t>
  </si>
  <si>
    <t>215</t>
  </si>
  <si>
    <t xml:space="preserve">TERESA MARINA BODDEN </t>
  </si>
  <si>
    <t>334</t>
  </si>
  <si>
    <t xml:space="preserve">AUXILIAR DE LIMPIEZA DE LIBRO </t>
  </si>
  <si>
    <t>604</t>
  </si>
  <si>
    <t>738</t>
  </si>
  <si>
    <t xml:space="preserve">EDUARDO MISAEL BRITO MORILLO </t>
  </si>
  <si>
    <t>553</t>
  </si>
  <si>
    <t xml:space="preserve">WILFREDO QUIQUE LECLER ORTIZ </t>
  </si>
  <si>
    <t>122</t>
  </si>
  <si>
    <t>269</t>
  </si>
  <si>
    <t>ENCUADERNADOR (A)</t>
  </si>
  <si>
    <t>696</t>
  </si>
  <si>
    <t xml:space="preserve">LORENZO MENA HIDALGO </t>
  </si>
  <si>
    <t xml:space="preserve">DEPARTAMENTO DE DESARROLLO DE COLECCIONES </t>
  </si>
  <si>
    <t>108</t>
  </si>
  <si>
    <t xml:space="preserve">GLENNYS REYES TAPIA </t>
  </si>
  <si>
    <t>228</t>
  </si>
  <si>
    <t>699</t>
  </si>
  <si>
    <t xml:space="preserve">MIRANDY NOVAS ABREU </t>
  </si>
  <si>
    <t>AUXILIAR BIBLIOTECARIO I</t>
  </si>
  <si>
    <t>743</t>
  </si>
  <si>
    <t>552</t>
  </si>
  <si>
    <t>AUXILIAR BIBLIOTECARIO II</t>
  </si>
  <si>
    <t>077</t>
  </si>
  <si>
    <t>140</t>
  </si>
  <si>
    <t xml:space="preserve">ROCIO ANTONIA MORILLO ROMERO </t>
  </si>
  <si>
    <t>068</t>
  </si>
  <si>
    <t xml:space="preserve">GREIVIS CRISTINA ASENCIO </t>
  </si>
  <si>
    <t>206</t>
  </si>
  <si>
    <t xml:space="preserve">TECNICO BIBLIOTECARIO </t>
  </si>
  <si>
    <t>661</t>
  </si>
  <si>
    <t xml:space="preserve">IRIS LETICIA PINEDA JAVIER </t>
  </si>
  <si>
    <t>060</t>
  </si>
  <si>
    <t>045</t>
  </si>
  <si>
    <t>742</t>
  </si>
  <si>
    <t>034</t>
  </si>
  <si>
    <t>035</t>
  </si>
  <si>
    <t>036</t>
  </si>
  <si>
    <t>379</t>
  </si>
  <si>
    <t xml:space="preserve">ANLLEYELINE CASTRO ALMONTE </t>
  </si>
  <si>
    <t>057</t>
  </si>
  <si>
    <t>073</t>
  </si>
  <si>
    <t>698</t>
  </si>
  <si>
    <t xml:space="preserve">ASHLEY NICOLE ESTEPAN ABREU </t>
  </si>
  <si>
    <t>051</t>
  </si>
  <si>
    <t>083</t>
  </si>
  <si>
    <t xml:space="preserve">MARITZA JOSEFINA SANTANA HOLGUIN </t>
  </si>
  <si>
    <t>204</t>
  </si>
  <si>
    <t xml:space="preserve">TECNICO DE AUDIO DE LIBRO </t>
  </si>
  <si>
    <t>415</t>
  </si>
  <si>
    <t>673</t>
  </si>
  <si>
    <t>202</t>
  </si>
  <si>
    <t>027</t>
  </si>
  <si>
    <t>399</t>
  </si>
  <si>
    <t>MARA LUCIA FILETO DA FONSECA</t>
  </si>
  <si>
    <t>066</t>
  </si>
  <si>
    <t>260</t>
  </si>
  <si>
    <t>041</t>
  </si>
  <si>
    <t>157</t>
  </si>
  <si>
    <t xml:space="preserve">RUFINA SUAREZ JORDAN DE ALEJO </t>
  </si>
  <si>
    <t>037</t>
  </si>
  <si>
    <t>155</t>
  </si>
  <si>
    <t xml:space="preserve">SANTA ROSARIO CEDANO </t>
  </si>
  <si>
    <t>026</t>
  </si>
  <si>
    <t>049</t>
  </si>
  <si>
    <t>052</t>
  </si>
  <si>
    <t>142</t>
  </si>
  <si>
    <t xml:space="preserve">JUANA DAYSI GUILLEN ARIAS </t>
  </si>
  <si>
    <t xml:space="preserve">RED NACIONAL DE BIBLIOTECAS PUBLICAS </t>
  </si>
  <si>
    <t xml:space="preserve">FELIX DAVID REYES THEN </t>
  </si>
  <si>
    <t>COORDINADOR (A)</t>
  </si>
  <si>
    <t>015</t>
  </si>
  <si>
    <t>PROMOTOR (A)</t>
  </si>
  <si>
    <t>098</t>
  </si>
  <si>
    <t>DIONICIO DE JESUS PEÑA</t>
  </si>
  <si>
    <t>081</t>
  </si>
  <si>
    <t>688</t>
  </si>
  <si>
    <t>236</t>
  </si>
  <si>
    <t>218</t>
  </si>
  <si>
    <t>043</t>
  </si>
  <si>
    <t>DILCIA AMARILIS REYNOSO UREÑA</t>
  </si>
  <si>
    <t>062</t>
  </si>
  <si>
    <t>023</t>
  </si>
  <si>
    <t>112</t>
  </si>
  <si>
    <t>191</t>
  </si>
  <si>
    <t>737</t>
  </si>
  <si>
    <t xml:space="preserve">CANDIDA PIÑA REYES </t>
  </si>
  <si>
    <t>702</t>
  </si>
  <si>
    <t xml:space="preserve">WENDY LIANA DE SAN MARTIN LANDRON </t>
  </si>
  <si>
    <t>708</t>
  </si>
  <si>
    <t>719</t>
  </si>
  <si>
    <t xml:space="preserve">DAYEIRA CHANTAL CABRAL </t>
  </si>
  <si>
    <t>720</t>
  </si>
  <si>
    <t>VIGILANTE</t>
  </si>
  <si>
    <t>721</t>
  </si>
  <si>
    <t>683</t>
  </si>
  <si>
    <t>106</t>
  </si>
  <si>
    <t xml:space="preserve">ANADYS ANDRINES ROSARIO NUÑEZ </t>
  </si>
  <si>
    <t>372</t>
  </si>
  <si>
    <t xml:space="preserve">FACILITADOR </t>
  </si>
  <si>
    <t>678</t>
  </si>
  <si>
    <t xml:space="preserve">FRANCHESCA ALTAGRACIA MOSCAT GONZALEZ </t>
  </si>
  <si>
    <t xml:space="preserve">JULISSA CRISTINA SALAZAR MORALES </t>
  </si>
  <si>
    <t>338</t>
  </si>
  <si>
    <t>075</t>
  </si>
  <si>
    <t xml:space="preserve">YOILIN NOVAS </t>
  </si>
  <si>
    <t xml:space="preserve">MIRIAM EUDOCIA JAVIER GERMAN </t>
  </si>
  <si>
    <t>449</t>
  </si>
  <si>
    <t xml:space="preserve">SONIA ALTAGRACIA SANTOS MAYI </t>
  </si>
  <si>
    <t>746</t>
  </si>
  <si>
    <t>DIRECTOR  GENERAL</t>
  </si>
  <si>
    <t>750</t>
  </si>
  <si>
    <t>ARLENE ANGELINA SEVERINO FAWCETT</t>
  </si>
  <si>
    <t>749</t>
  </si>
  <si>
    <t xml:space="preserve">JOMANCY MONI MOTA </t>
  </si>
  <si>
    <t xml:space="preserve">VALENTINA ISABEL MATEO VIÑAS </t>
  </si>
  <si>
    <t>COD.</t>
  </si>
  <si>
    <t>CHOFER II</t>
  </si>
  <si>
    <t>751</t>
  </si>
  <si>
    <t>IRIS JAQUELINE MOSQUEA DE LA CRUZ</t>
  </si>
  <si>
    <t>DEL LIBRE REMOSIÓN Y NOMBRAMIENTO</t>
  </si>
  <si>
    <t>NÓMINA SUELDOS FIJOS</t>
  </si>
  <si>
    <t xml:space="preserve">LORENZO GARCÍA </t>
  </si>
  <si>
    <t xml:space="preserve">MÁXIMO STANLEY MEJÍA SÁNCHEZ </t>
  </si>
  <si>
    <t xml:space="preserve">TÉCNICO DE RECURSOS HUMANOS </t>
  </si>
  <si>
    <t>TÉCNICO EN ENFERMERIA</t>
  </si>
  <si>
    <t>ATAHUALPA SÁNCHEZ</t>
  </si>
  <si>
    <t xml:space="preserve">YISELI VILLALONA SÁNCHEZ </t>
  </si>
  <si>
    <t xml:space="preserve">AMALIA MORILLO MÉNDEZ </t>
  </si>
  <si>
    <t xml:space="preserve">DISEÑADOR GRÁFICO </t>
  </si>
  <si>
    <t>FOTÓGRAFO</t>
  </si>
  <si>
    <t xml:space="preserve">NANCY MARGARITA NUÑEZ JIMENÉZ </t>
  </si>
  <si>
    <t xml:space="preserve">HEYDI JIMENÉZ ALEMAN </t>
  </si>
  <si>
    <t>BRISMEL ALONDRA GONZALEZ MARTÍNEZ</t>
  </si>
  <si>
    <t xml:space="preserve">JUANA HEREDIA MARTÍNEZ </t>
  </si>
  <si>
    <t xml:space="preserve">ROSA MARIA JAIME CONCEPCIÓN </t>
  </si>
  <si>
    <t xml:space="preserve">TÉCNICO DE COMPRAS </t>
  </si>
  <si>
    <t xml:space="preserve">JOSE MIGUEL JIMENEZ DÍAZ </t>
  </si>
  <si>
    <t xml:space="preserve">VIRGILIO REYES RODRÍGUEZ </t>
  </si>
  <si>
    <t xml:space="preserve">MIGUEL ANIBAL JÍMENEZ PEÑA </t>
  </si>
  <si>
    <t xml:space="preserve">DIVISIÓN DE SERVICIOS GENERALES </t>
  </si>
  <si>
    <t xml:space="preserve">DIVISIÓN DE COMPRAS Y CONTRATACIONES </t>
  </si>
  <si>
    <t xml:space="preserve">DIVISIÓN DE CONTABILIDAD </t>
  </si>
  <si>
    <t xml:space="preserve">DIVISIÓN DE PUBLICACIONES </t>
  </si>
  <si>
    <t xml:space="preserve">DEPARTAMENTO DE COMUNICACIÓN </t>
  </si>
  <si>
    <t xml:space="preserve">OFICCINA DE ACCESO A LA INFORMACIÓN </t>
  </si>
  <si>
    <t xml:space="preserve">DEPARTAMENTO DE PLANIFICACIÓN Y DESARROLLO </t>
  </si>
  <si>
    <t xml:space="preserve">DEPARTAMENTO JURÍDICO </t>
  </si>
  <si>
    <t>DIRECCIÓN NACIONAL</t>
  </si>
  <si>
    <t xml:space="preserve">MARÍA DEL MAR GARCÍA COLOMBO </t>
  </si>
  <si>
    <t>TÉCNICO SONIDO</t>
  </si>
  <si>
    <t xml:space="preserve">ARI ESMERALDA CEBALLO ANDÚJAR </t>
  </si>
  <si>
    <t xml:space="preserve">OLGA AMPARO GARCÍA </t>
  </si>
  <si>
    <t xml:space="preserve">BETHANIA PERALTA MARTÍNEZ </t>
  </si>
  <si>
    <t xml:space="preserve">DEPARTAMENTO DE TÉCNOLOGIA DE LA INFORMACIÓN Y COMUNICACIÓN </t>
  </si>
  <si>
    <t xml:space="preserve">TERESA MERIDITH DÍAZ ANDÚJAR </t>
  </si>
  <si>
    <t xml:space="preserve">JUAN ÁVILA CIPRIAN </t>
  </si>
  <si>
    <t xml:space="preserve">JOSE MANUEL GARCÍA </t>
  </si>
  <si>
    <t xml:space="preserve">DIRECCIÓN TÉCNICA BIBLIOTECOLOGÍA </t>
  </si>
  <si>
    <t xml:space="preserve">MARIA ESTHER ABREU DÍAZ </t>
  </si>
  <si>
    <t xml:space="preserve">DEPARTAMENTO DE PRODUCCIÓN DIGITAL Y SISTEMA DE GESTIÓN BIBLIOTECARIA </t>
  </si>
  <si>
    <t xml:space="preserve">JUAN FRANCISCO MORENO MEJÍA </t>
  </si>
  <si>
    <t xml:space="preserve">DIVISIÓN DE DIGITALIZACIÓN DOCUMENTAL </t>
  </si>
  <si>
    <t xml:space="preserve">MARCO ANTONIO MANZUETA MARTÍNEZ </t>
  </si>
  <si>
    <t xml:space="preserve">DEPARTAMENTO DE PRESERVACIÓN Y CONSERVACIÓN DE DOCUMENTOS </t>
  </si>
  <si>
    <t xml:space="preserve">DIVISIÓN DE LABORATORIO PARA LA  PRESERVACIÓN DOCUMENTAL </t>
  </si>
  <si>
    <t xml:space="preserve">RAMON ANTONIO ENCARNACIÓN </t>
  </si>
  <si>
    <t xml:space="preserve">DIVISIÓN DE DEPÓSITO LEGAL </t>
  </si>
  <si>
    <t xml:space="preserve">DEPARTAMENTO DE CATALOGACIÓN Y ADMINISTRACIÓN DE COLECCIONES </t>
  </si>
  <si>
    <t>YNGRID ELIZABETH DE JESÚS LOCKWARD</t>
  </si>
  <si>
    <t xml:space="preserve">DAYSI MARGARITA GARCÍA ROJAS </t>
  </si>
  <si>
    <t xml:space="preserve">SILVANIA AQUINO RODRÍGUEZ </t>
  </si>
  <si>
    <t>TÉCNICO BIBLIOTECARIO (A)</t>
  </si>
  <si>
    <t>BIBLIOTECÓLOGO (A)</t>
  </si>
  <si>
    <t xml:space="preserve">TÉCNICO BIBLIOTECARIO </t>
  </si>
  <si>
    <t>MERITA ALCÁNTARA AQUINO</t>
  </si>
  <si>
    <t xml:space="preserve">DIVISIÓN DE ADMINISTRACIÓN DE COLECCIONES </t>
  </si>
  <si>
    <t xml:space="preserve">RODY RODRÍGUEZ MEDINA </t>
  </si>
  <si>
    <t>GLORIBEL ALTAGARCIA LARA VELÁSQUEZ</t>
  </si>
  <si>
    <t xml:space="preserve">DIVISIÓN DE HEMEROTECA </t>
  </si>
  <si>
    <t xml:space="preserve">VICENTA MOLINA CARRIÓN </t>
  </si>
  <si>
    <t xml:space="preserve">BIBLIOTECAS PÚBLICAS </t>
  </si>
  <si>
    <t xml:space="preserve">RITA YSABEL DE JESUS PANTALEÓN </t>
  </si>
  <si>
    <t>ESTEPHANY CARINA BASTARDO DE JESÚS</t>
  </si>
  <si>
    <t xml:space="preserve">MARÍA LUISA CABRERA </t>
  </si>
  <si>
    <t xml:space="preserve">MARÍA LUZ CRUZ ESTRELLA </t>
  </si>
  <si>
    <t>VALERIO CONCEPCIÓN REGALADO JEREZ</t>
  </si>
  <si>
    <t>JEAN CARLOS ESEQUIEL ORTÍZ ARIAS</t>
  </si>
  <si>
    <t xml:space="preserve">DANIA JOSEFINA REYES RAMÍREZ </t>
  </si>
  <si>
    <t xml:space="preserve">DEPARTAMENTO DE GESTIÓN CULTURAL </t>
  </si>
  <si>
    <t xml:space="preserve">ÁNGEL RAMON SABA CABRAL </t>
  </si>
  <si>
    <t xml:space="preserve">NESTOR TORIBIO IVÁN GARCÍA GUERRA </t>
  </si>
  <si>
    <t xml:space="preserve">CAROLINE ESTHERLYN GARCÍA LORA </t>
  </si>
  <si>
    <t xml:space="preserve">AUXILIAR DE GESTIÓN CULTURAL </t>
  </si>
  <si>
    <t xml:space="preserve">RAMÓN RUBEN JIMÉNEZ CABA </t>
  </si>
  <si>
    <t>BRENDA M DE LOS ÁNGELES TÁVAREZ JIMÉNEZ</t>
  </si>
  <si>
    <t xml:space="preserve">ALEXI LUCIANO ROMÁN BELLO </t>
  </si>
  <si>
    <t>WILLIAMS RIVERA GUZMÁN</t>
  </si>
  <si>
    <t xml:space="preserve">MIGUEL UBALDO CÁRDENAS VERAS </t>
  </si>
  <si>
    <t>ROSAYNI GONZÁLEZ RODRÍGUEZ</t>
  </si>
  <si>
    <t xml:space="preserve">PILOTO GONZÁLEZ </t>
  </si>
  <si>
    <t xml:space="preserve">LORENZA MERCEDES RIVERA ALCÁNTARA </t>
  </si>
  <si>
    <t xml:space="preserve">MARÍA MOREL PLASCENCIA </t>
  </si>
  <si>
    <t xml:space="preserve">HUGO HERNÁN ALBUERME MONTAS </t>
  </si>
  <si>
    <t xml:space="preserve">LAURA BONILLA PÉREZ </t>
  </si>
  <si>
    <t xml:space="preserve">CELIDA COINTA ALVÁREZ ARMENTERO </t>
  </si>
  <si>
    <t xml:space="preserve">CELSO MÉNDEZ DÍAZ </t>
  </si>
  <si>
    <t xml:space="preserve">NELSON NIVAR ALMÁNZAR </t>
  </si>
  <si>
    <t xml:space="preserve">DIVISIÓN DE ALMACÉN Y SUMINISTRO </t>
  </si>
  <si>
    <t xml:space="preserve">MARTIN ANTONIO SALDÍVAR ABREU </t>
  </si>
  <si>
    <t xml:space="preserve">BRUNO ABREU RODRÍGUEZ </t>
  </si>
  <si>
    <t xml:space="preserve">AMARILIS MÉNDEZ </t>
  </si>
  <si>
    <t>KELVIN  AMAURIS ORTÍZ CASTILLO</t>
  </si>
  <si>
    <t xml:space="preserve">KENIA FRANCISCA LORA SALDÍVAR </t>
  </si>
  <si>
    <t>LINDA CASTILLO RODRÍGUEZ DE JULIAN</t>
  </si>
  <si>
    <t xml:space="preserve">NACHY ALBANIA VARGAS DURÁN </t>
  </si>
  <si>
    <t xml:space="preserve">VICTOR FRANCISCO RONDÓN DE LA CRUZ </t>
  </si>
  <si>
    <t xml:space="preserve">CRISTOBALINA SÁNCHEZ </t>
  </si>
  <si>
    <t xml:space="preserve">MARÍA TRINIDAD </t>
  </si>
  <si>
    <t xml:space="preserve">GREGORIO ARIDIO ALMÁNZAR SAVIÑON </t>
  </si>
  <si>
    <t xml:space="preserve">DIVISIÓN DE ENCUADERNACIÓN </t>
  </si>
  <si>
    <t xml:space="preserve">LUCÍA FIGUEROA BRAZOBAN </t>
  </si>
  <si>
    <t xml:space="preserve">JOAQUÍN MORLA CARO </t>
  </si>
  <si>
    <t xml:space="preserve">AUXILIAR DE ENCUADERNACIÓN </t>
  </si>
  <si>
    <t xml:space="preserve">WENDY ESTHER SÁNCHEZ PIMENTEL </t>
  </si>
  <si>
    <t>JENNIFER AMILCA GUTIÉRREZ DE LOS SANTOS</t>
  </si>
  <si>
    <t xml:space="preserve">ROBERT JIMÉNEZ MONTERO </t>
  </si>
  <si>
    <t>DIVISIÓN AGENCIA DOMINICANA ISBN/ISSN</t>
  </si>
  <si>
    <t xml:space="preserve">PRUDENCIA RIVERA RIVERA </t>
  </si>
  <si>
    <t>MARÍA DEL CARMEN DOLORES ENCARNACIÓN</t>
  </si>
  <si>
    <t xml:space="preserve">LORENZA DEL ROSARIO PERÉZ SOSA </t>
  </si>
  <si>
    <t xml:space="preserve">MARIANNE LINA FELIZ RAMÍREZ </t>
  </si>
  <si>
    <t xml:space="preserve">CARMEN LUCÍA CRUZ MEDINA </t>
  </si>
  <si>
    <t xml:space="preserve">EMELISA ALTAGRACIA SÁNCHEZ CALDERÓN </t>
  </si>
  <si>
    <t xml:space="preserve">ORLANDO FERNÁNDEZ SANTANA </t>
  </si>
  <si>
    <t xml:space="preserve">IGNACIO ANTONIO TÁVERAS MEJÍA </t>
  </si>
  <si>
    <t xml:space="preserve">DENIS ENRIQUEZ MOTA ALVÁREZ </t>
  </si>
  <si>
    <t>SECRETARIA</t>
  </si>
  <si>
    <t>RAYSA MARGARITA ROSARIO RODRIGUEZ</t>
  </si>
  <si>
    <t>752</t>
  </si>
  <si>
    <t>753</t>
  </si>
  <si>
    <t>MIGUEL ALEXANDER ALONSO JIMENEZ</t>
  </si>
  <si>
    <t>704</t>
  </si>
  <si>
    <t>JUAN CARLOS ROSARIO VILORIO</t>
  </si>
  <si>
    <t>ELECTRICISTA</t>
  </si>
  <si>
    <t>754</t>
  </si>
  <si>
    <t>JESUS CARLOS PERALTA</t>
  </si>
  <si>
    <t>SOPORTE TECNICO INFORMATICO</t>
  </si>
  <si>
    <t>DIVISION DE ARCHIVO Y CORRESPONDENCIA</t>
  </si>
  <si>
    <t xml:space="preserve">DEPARTAMENTO DE SERVICIOS AL PÚBLICO </t>
  </si>
  <si>
    <t xml:space="preserve">DEPARTAMENTO DE CAPACITACIÓN EN BIBLIOTECOLOGÍA </t>
  </si>
  <si>
    <t>755</t>
  </si>
  <si>
    <t>756</t>
  </si>
  <si>
    <t>ALFREDO JUNIOR ROQUE VARGAS</t>
  </si>
  <si>
    <t>MENSAJERO INTERNO</t>
  </si>
  <si>
    <t>THOMAS MIGUEL HERNANDEZ TEJEDA</t>
  </si>
  <si>
    <t>758</t>
  </si>
  <si>
    <t>AILEN YAMILCA BRITO LIRIANO</t>
  </si>
  <si>
    <t xml:space="preserve">MARTA MARIBEL RODRÍGUEZ GERMAN </t>
  </si>
  <si>
    <t>MARIA LUZ GOMEZ</t>
  </si>
  <si>
    <t xml:space="preserve">DIONISIA MERCEDES SÁNCHEZ </t>
  </si>
  <si>
    <t>ADELA ISABEL PEREZ LEYBA</t>
  </si>
  <si>
    <t>SURELY DE LOS SANTOS TOLENTINO</t>
  </si>
  <si>
    <t xml:space="preserve">DEPARTAMENTO ADMINISTRATIVO  FINANCIERO </t>
  </si>
  <si>
    <t>RAMON DARIO REYNOSO DOMINGUEZ</t>
  </si>
  <si>
    <t>ADALGISA GONZALEZ DE JESUS</t>
  </si>
  <si>
    <t>759</t>
  </si>
  <si>
    <t xml:space="preserve">ANALISTA DE FORMULACIÓN, MONITOREO Y EVALUACIÓN DE PLANES, PROGRAMAS Y PROYECTOS </t>
  </si>
  <si>
    <t xml:space="preserve">GESTOR DE REDES SOCIALES </t>
  </si>
  <si>
    <t>TÉCNICA BIBLIOTECARIA</t>
  </si>
  <si>
    <t>AUXILIAR BIBLIOTECARIA</t>
  </si>
  <si>
    <t>AUXILIAR BIBLIOTECARIA I</t>
  </si>
  <si>
    <t>AUXILIAR BIBLIOTECARIA II</t>
  </si>
  <si>
    <t>TECNICA BIBLIOTECARIA I</t>
  </si>
  <si>
    <t>JULIO ERNESTO STEPHAN</t>
  </si>
  <si>
    <t>766</t>
  </si>
  <si>
    <t>767</t>
  </si>
  <si>
    <t>JHON CRISTOPHER ROSARIO RICHIEZ</t>
  </si>
  <si>
    <t>768</t>
  </si>
  <si>
    <t>CRISTINO PANIAGUA</t>
  </si>
  <si>
    <t xml:space="preserve">DIVISIÓN DE SERVICIOS A PERSONAS CON DISCAPACIDAD </t>
  </si>
  <si>
    <t>769</t>
  </si>
  <si>
    <t>ELIZABET ALMANZAR GARCIA</t>
  </si>
  <si>
    <t>Sueldo Bruto</t>
  </si>
  <si>
    <t>ENCARGADO (A) INTERINO (A)</t>
  </si>
  <si>
    <t>771</t>
  </si>
  <si>
    <t>JORGE TAVERAS LORA</t>
  </si>
  <si>
    <t>ISABEÑ DECAMPS LIZARDO</t>
  </si>
  <si>
    <t>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</si>
</sst>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horizontal="center" vertical="center"/>
    </xf>
    <xf numFmtId="43" fontId="7" fillId="3" borderId="0" xfId="2" applyFont="1" applyFill="1" applyBorder="1"/>
    <xf numFmtId="43" fontId="7" fillId="3" borderId="1" xfId="2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6" borderId="0" xfId="0" applyFill="1"/>
    <xf numFmtId="0" fontId="10" fillId="4" borderId="13" xfId="0" applyFont="1" applyFill="1" applyBorder="1"/>
    <xf numFmtId="0" fontId="10" fillId="4" borderId="9" xfId="0" applyFont="1" applyFill="1" applyBorder="1"/>
    <xf numFmtId="0" fontId="11" fillId="0" borderId="0" xfId="0" applyFont="1"/>
    <xf numFmtId="0" fontId="11" fillId="0" borderId="1" xfId="0" applyFont="1" applyBorder="1"/>
    <xf numFmtId="0" fontId="12" fillId="3" borderId="0" xfId="0" applyFont="1" applyFill="1"/>
    <xf numFmtId="43" fontId="12" fillId="3" borderId="0" xfId="2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49" fontId="14" fillId="4" borderId="13" xfId="0" applyNumberFormat="1" applyFont="1" applyFill="1" applyBorder="1"/>
    <xf numFmtId="0" fontId="14" fillId="4" borderId="9" xfId="0" applyFont="1" applyFill="1" applyBorder="1"/>
    <xf numFmtId="0" fontId="15" fillId="0" borderId="1" xfId="0" applyFont="1" applyBorder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/>
    <xf numFmtId="0" fontId="4" fillId="3" borderId="1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4" fontId="15" fillId="3" borderId="1" xfId="0" applyNumberFormat="1" applyFont="1" applyFill="1" applyBorder="1"/>
    <xf numFmtId="43" fontId="4" fillId="3" borderId="1" xfId="1" applyFont="1" applyFill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4" fillId="3" borderId="10" xfId="0" applyFont="1" applyFill="1" applyBorder="1"/>
    <xf numFmtId="4" fontId="4" fillId="3" borderId="10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0" fontId="11" fillId="3" borderId="0" xfId="0" applyFont="1" applyFill="1"/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left"/>
    </xf>
    <xf numFmtId="43" fontId="13" fillId="3" borderId="0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left"/>
    </xf>
    <xf numFmtId="0" fontId="13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49" fontId="15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1" xfId="0" applyFont="1" applyFill="1" applyBorder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4" fontId="15" fillId="0" borderId="11" xfId="0" applyNumberFormat="1" applyFont="1" applyBorder="1"/>
    <xf numFmtId="49" fontId="13" fillId="5" borderId="14" xfId="0" applyNumberFormat="1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43" fontId="13" fillId="5" borderId="15" xfId="1" applyFont="1" applyFill="1" applyBorder="1" applyAlignment="1">
      <alignment horizontal="center"/>
    </xf>
    <xf numFmtId="43" fontId="13" fillId="5" borderId="15" xfId="1" applyFont="1" applyFill="1" applyBorder="1" applyAlignment="1">
      <alignment horizontal="left"/>
    </xf>
    <xf numFmtId="43" fontId="13" fillId="5" borderId="6" xfId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/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0" fontId="13" fillId="5" borderId="15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5" fillId="3" borderId="11" xfId="0" applyNumberFormat="1" applyFont="1" applyFill="1" applyBorder="1"/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3" fontId="4" fillId="3" borderId="10" xfId="1" applyFont="1" applyFill="1" applyBorder="1" applyAlignment="1">
      <alignment horizontal="left"/>
    </xf>
    <xf numFmtId="49" fontId="14" fillId="4" borderId="2" xfId="0" applyNumberFormat="1" applyFont="1" applyFill="1" applyBorder="1"/>
    <xf numFmtId="49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/>
    <xf numFmtId="0" fontId="15" fillId="3" borderId="10" xfId="0" applyFont="1" applyFill="1" applyBorder="1" applyAlignment="1">
      <alignment horizontal="center"/>
    </xf>
    <xf numFmtId="4" fontId="15" fillId="3" borderId="10" xfId="0" applyNumberFormat="1" applyFont="1" applyFill="1" applyBorder="1"/>
    <xf numFmtId="49" fontId="14" fillId="4" borderId="9" xfId="0" applyNumberFormat="1" applyFont="1" applyFill="1" applyBorder="1"/>
    <xf numFmtId="49" fontId="14" fillId="4" borderId="14" xfId="0" applyNumberFormat="1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13" fillId="5" borderId="16" xfId="0" applyNumberFormat="1" applyFont="1" applyFill="1" applyBorder="1" applyAlignment="1">
      <alignment horizontal="left"/>
    </xf>
    <xf numFmtId="0" fontId="13" fillId="5" borderId="17" xfId="0" applyFont="1" applyFill="1" applyBorder="1" applyAlignment="1">
      <alignment horizontal="left"/>
    </xf>
    <xf numFmtId="0" fontId="16" fillId="5" borderId="17" xfId="0" applyFont="1" applyFill="1" applyBorder="1" applyAlignment="1">
      <alignment horizontal="left"/>
    </xf>
    <xf numFmtId="43" fontId="13" fillId="5" borderId="17" xfId="1" applyFont="1" applyFill="1" applyBorder="1" applyAlignment="1">
      <alignment horizontal="center"/>
    </xf>
    <xf numFmtId="43" fontId="13" fillId="5" borderId="17" xfId="1" applyFont="1" applyFill="1" applyBorder="1" applyAlignment="1">
      <alignment horizontal="left"/>
    </xf>
    <xf numFmtId="43" fontId="13" fillId="5" borderId="18" xfId="1" applyFont="1" applyFill="1" applyBorder="1" applyAlignment="1">
      <alignment horizontal="left"/>
    </xf>
    <xf numFmtId="43" fontId="11" fillId="3" borderId="0" xfId="0" applyNumberFormat="1" applyFont="1" applyFill="1"/>
    <xf numFmtId="49" fontId="14" fillId="4" borderId="19" xfId="0" applyNumberFormat="1" applyFont="1" applyFill="1" applyBorder="1"/>
    <xf numFmtId="0" fontId="14" fillId="4" borderId="20" xfId="0" applyFont="1" applyFill="1" applyBorder="1"/>
    <xf numFmtId="0" fontId="14" fillId="4" borderId="20" xfId="0" applyFont="1" applyFill="1" applyBorder="1" applyAlignment="1">
      <alignment horizontal="center"/>
    </xf>
    <xf numFmtId="0" fontId="14" fillId="4" borderId="5" xfId="0" applyFont="1" applyFill="1" applyBorder="1"/>
    <xf numFmtId="43" fontId="0" fillId="0" borderId="0" xfId="0" applyNumberFormat="1"/>
    <xf numFmtId="49" fontId="14" fillId="4" borderId="4" xfId="0" applyNumberFormat="1" applyFont="1" applyFill="1" applyBorder="1"/>
    <xf numFmtId="49" fontId="13" fillId="5" borderId="8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6" fillId="5" borderId="8" xfId="0" applyFont="1" applyFill="1" applyBorder="1" applyAlignment="1">
      <alignment horizontal="left"/>
    </xf>
    <xf numFmtId="43" fontId="13" fillId="5" borderId="9" xfId="1" applyFont="1" applyFill="1" applyBorder="1" applyAlignment="1">
      <alignment horizontal="center"/>
    </xf>
    <xf numFmtId="43" fontId="13" fillId="5" borderId="8" xfId="1" applyFont="1" applyFill="1" applyBorder="1" applyAlignment="1">
      <alignment horizontal="center"/>
    </xf>
    <xf numFmtId="43" fontId="13" fillId="5" borderId="9" xfId="1" applyFont="1" applyFill="1" applyBorder="1" applyAlignment="1">
      <alignment horizontal="left"/>
    </xf>
    <xf numFmtId="43" fontId="13" fillId="5" borderId="8" xfId="1" applyFont="1" applyFill="1" applyBorder="1" applyAlignment="1">
      <alignment horizontal="left"/>
    </xf>
    <xf numFmtId="43" fontId="13" fillId="5" borderId="3" xfId="1" applyFont="1" applyFill="1" applyBorder="1" applyAlignment="1">
      <alignment horizontal="left"/>
    </xf>
    <xf numFmtId="43" fontId="17" fillId="0" borderId="0" xfId="0" applyNumberFormat="1" applyFont="1"/>
    <xf numFmtId="0" fontId="15" fillId="0" borderId="1" xfId="0" applyFont="1" applyBorder="1"/>
    <xf numFmtId="0" fontId="15" fillId="3" borderId="1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11" fillId="3" borderId="12" xfId="0" applyFont="1" applyFill="1" applyBorder="1"/>
    <xf numFmtId="0" fontId="0" fillId="3" borderId="0" xfId="0" applyFill="1"/>
    <xf numFmtId="43" fontId="0" fillId="3" borderId="0" xfId="0" applyNumberFormat="1" applyFill="1"/>
    <xf numFmtId="0" fontId="8" fillId="6" borderId="0" xfId="0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1847656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672"/>
  <sheetViews>
    <sheetView tabSelected="1" zoomScale="68" zoomScaleNormal="68" workbookViewId="0">
      <pane ySplit="9" topLeftCell="A275" activePane="bottomLeft" state="frozen"/>
      <selection pane="bottomLeft" activeCell="L287" sqref="L287"/>
    </sheetView>
  </sheetViews>
  <sheetFormatPr baseColWidth="10" defaultColWidth="9.140625" defaultRowHeight="15" x14ac:dyDescent="0.25"/>
  <cols>
    <col min="1" max="1" width="9.85546875" bestFit="1" customWidth="1"/>
    <col min="2" max="2" width="47.5703125" bestFit="1" customWidth="1"/>
    <col min="3" max="3" width="38.5703125" customWidth="1"/>
    <col min="4" max="4" width="42.140625" customWidth="1"/>
    <col min="5" max="5" width="16.28515625" customWidth="1"/>
    <col min="6" max="6" width="15.855468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7" bestFit="1" customWidth="1"/>
    <col min="12" max="12" width="18.140625" bestFit="1" customWidth="1"/>
    <col min="14" max="14" width="13" bestFit="1" customWidth="1"/>
  </cols>
  <sheetData>
    <row r="1" spans="1:166" ht="22.5" x14ac:dyDescent="0.4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66" ht="22.5" x14ac:dyDescent="0.45">
      <c r="A2" s="121" t="s">
        <v>259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66" ht="22.5" x14ac:dyDescent="0.45">
      <c r="A3" s="122">
        <v>45231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6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6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66" ht="15.75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66" s="5" customFormat="1" ht="30" customHeight="1" thickBot="1" x14ac:dyDescent="0.3">
      <c r="A8" s="1"/>
      <c r="B8" s="10"/>
      <c r="C8" s="2"/>
      <c r="D8" s="2"/>
      <c r="E8" s="2"/>
      <c r="F8" s="3"/>
      <c r="G8" s="123" t="s">
        <v>1</v>
      </c>
      <c r="H8" s="124"/>
      <c r="I8" s="4"/>
      <c r="J8" s="4"/>
      <c r="K8" s="4"/>
      <c r="L8" s="4"/>
    </row>
    <row r="9" spans="1:166" s="8" customFormat="1" ht="30" customHeight="1" thickBot="1" x14ac:dyDescent="0.3">
      <c r="A9" s="9" t="s">
        <v>254</v>
      </c>
      <c r="B9" s="11" t="s">
        <v>2</v>
      </c>
      <c r="C9" s="13" t="s">
        <v>3</v>
      </c>
      <c r="D9" s="12" t="s">
        <v>4</v>
      </c>
      <c r="E9" s="12" t="s">
        <v>11</v>
      </c>
      <c r="F9" s="12" t="s">
        <v>421</v>
      </c>
      <c r="G9" s="6" t="s">
        <v>5</v>
      </c>
      <c r="H9" s="13" t="s">
        <v>6</v>
      </c>
      <c r="I9" s="14" t="s">
        <v>7</v>
      </c>
      <c r="J9" s="14" t="s">
        <v>8</v>
      </c>
      <c r="K9" s="14" t="s">
        <v>9</v>
      </c>
      <c r="L9" s="15" t="s">
        <v>10</v>
      </c>
      <c r="M9" s="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20" customFormat="1" ht="19.5" thickBot="1" x14ac:dyDescent="0.35">
      <c r="A10" s="89"/>
      <c r="B10" s="17" t="s">
        <v>286</v>
      </c>
      <c r="C10" s="18"/>
      <c r="D10" s="18"/>
      <c r="E10" s="18"/>
      <c r="F10" s="18"/>
      <c r="G10" s="18"/>
      <c r="H10" s="18"/>
      <c r="I10" s="18"/>
      <c r="J10" s="18"/>
      <c r="K10" s="18"/>
      <c r="L10" s="90"/>
      <c r="M10" s="49"/>
      <c r="N10" s="4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</row>
    <row r="11" spans="1:166" s="19" customFormat="1" ht="18.75" x14ac:dyDescent="0.3">
      <c r="A11" s="23" t="s">
        <v>17</v>
      </c>
      <c r="B11" s="24" t="s">
        <v>23</v>
      </c>
      <c r="C11" s="24" t="s">
        <v>248</v>
      </c>
      <c r="D11" s="25" t="s">
        <v>258</v>
      </c>
      <c r="E11" s="25" t="s">
        <v>13</v>
      </c>
      <c r="F11" s="26">
        <v>225000</v>
      </c>
      <c r="G11" s="26">
        <f t="shared" ref="G11:G19" si="0">+F11*2.87%</f>
        <v>6457.5</v>
      </c>
      <c r="H11" s="26">
        <v>5685.41</v>
      </c>
      <c r="I11" s="26">
        <v>41797.14</v>
      </c>
      <c r="J11" s="26">
        <v>25</v>
      </c>
      <c r="K11" s="26">
        <f t="shared" ref="K11:K19" si="1">+G11+H11+I11+J11</f>
        <v>53965.05</v>
      </c>
      <c r="L11" s="26">
        <f t="shared" ref="L11:L19" si="2">+F11-K11</f>
        <v>171034.95</v>
      </c>
      <c r="M11" s="49"/>
      <c r="N11" s="49"/>
    </row>
    <row r="12" spans="1:166" s="19" customFormat="1" ht="18.75" x14ac:dyDescent="0.3">
      <c r="A12" s="23" t="s">
        <v>22</v>
      </c>
      <c r="B12" s="24" t="s">
        <v>374</v>
      </c>
      <c r="C12" s="24" t="s">
        <v>24</v>
      </c>
      <c r="D12" s="25" t="s">
        <v>25</v>
      </c>
      <c r="E12" s="25" t="s">
        <v>26</v>
      </c>
      <c r="F12" s="26">
        <v>100000</v>
      </c>
      <c r="G12" s="26">
        <f t="shared" si="0"/>
        <v>2870</v>
      </c>
      <c r="H12" s="26">
        <f t="shared" ref="H12:H19" si="3">+F12*3.04%</f>
        <v>3040</v>
      </c>
      <c r="I12" s="26">
        <v>11708.52</v>
      </c>
      <c r="J12" s="26">
        <v>5584.87</v>
      </c>
      <c r="K12" s="26">
        <f>+G12+H12+I12+J12</f>
        <v>23203.39</v>
      </c>
      <c r="L12" s="26">
        <f t="shared" si="2"/>
        <v>76796.61</v>
      </c>
      <c r="M12" s="49"/>
      <c r="N12" s="49"/>
    </row>
    <row r="13" spans="1:166" s="19" customFormat="1" ht="18.75" x14ac:dyDescent="0.3">
      <c r="A13" s="23" t="s">
        <v>21</v>
      </c>
      <c r="B13" s="24" t="s">
        <v>27</v>
      </c>
      <c r="C13" s="24" t="s">
        <v>28</v>
      </c>
      <c r="D13" s="25" t="s">
        <v>25</v>
      </c>
      <c r="E13" s="25" t="s">
        <v>13</v>
      </c>
      <c r="F13" s="26">
        <v>70000</v>
      </c>
      <c r="G13" s="26">
        <f t="shared" si="0"/>
        <v>2009</v>
      </c>
      <c r="H13" s="26">
        <f t="shared" si="3"/>
        <v>2128</v>
      </c>
      <c r="I13" s="26">
        <v>5368.48</v>
      </c>
      <c r="J13" s="26">
        <v>6147.18</v>
      </c>
      <c r="K13" s="26">
        <f t="shared" si="1"/>
        <v>15652.66</v>
      </c>
      <c r="L13" s="26">
        <f t="shared" si="2"/>
        <v>54347.34</v>
      </c>
      <c r="M13" s="49"/>
      <c r="N13" s="49"/>
    </row>
    <row r="14" spans="1:166" s="19" customFormat="1" ht="17.25" customHeight="1" x14ac:dyDescent="0.3">
      <c r="A14" s="23" t="s">
        <v>18</v>
      </c>
      <c r="B14" s="24" t="s">
        <v>29</v>
      </c>
      <c r="C14" s="24" t="s">
        <v>30</v>
      </c>
      <c r="D14" s="27" t="s">
        <v>25</v>
      </c>
      <c r="E14" s="25" t="s">
        <v>12</v>
      </c>
      <c r="F14" s="26">
        <v>50000</v>
      </c>
      <c r="G14" s="26">
        <f t="shared" si="0"/>
        <v>1435</v>
      </c>
      <c r="H14" s="26">
        <f t="shared" si="3"/>
        <v>1520</v>
      </c>
      <c r="I14" s="26">
        <v>1854</v>
      </c>
      <c r="J14" s="26">
        <v>10081.99</v>
      </c>
      <c r="K14" s="26">
        <f t="shared" si="1"/>
        <v>14890.99</v>
      </c>
      <c r="L14" s="26">
        <f t="shared" si="2"/>
        <v>35109.01</v>
      </c>
      <c r="M14" s="49"/>
      <c r="N14" s="49"/>
    </row>
    <row r="15" spans="1:166" s="19" customFormat="1" ht="18.75" x14ac:dyDescent="0.3">
      <c r="A15" s="23" t="s">
        <v>20</v>
      </c>
      <c r="B15" s="24" t="s">
        <v>31</v>
      </c>
      <c r="C15" s="24" t="s">
        <v>30</v>
      </c>
      <c r="D15" s="25" t="s">
        <v>25</v>
      </c>
      <c r="E15" s="25" t="s">
        <v>12</v>
      </c>
      <c r="F15" s="26">
        <v>37000</v>
      </c>
      <c r="G15" s="26">
        <f t="shared" si="0"/>
        <v>1061.9000000000001</v>
      </c>
      <c r="H15" s="26">
        <f t="shared" si="3"/>
        <v>1124.8</v>
      </c>
      <c r="I15" s="26">
        <v>19.25</v>
      </c>
      <c r="J15" s="26">
        <v>125</v>
      </c>
      <c r="K15" s="26">
        <f t="shared" si="1"/>
        <v>2330.9499999999998</v>
      </c>
      <c r="L15" s="26">
        <f t="shared" si="2"/>
        <v>34669.050000000003</v>
      </c>
      <c r="M15" s="49"/>
      <c r="N15" s="49"/>
    </row>
    <row r="16" spans="1:166" s="19" customFormat="1" ht="18.75" x14ac:dyDescent="0.3">
      <c r="A16" s="23" t="s">
        <v>16</v>
      </c>
      <c r="B16" s="24" t="s">
        <v>349</v>
      </c>
      <c r="C16" s="24" t="s">
        <v>32</v>
      </c>
      <c r="D16" s="25" t="s">
        <v>33</v>
      </c>
      <c r="E16" s="25" t="s">
        <v>12</v>
      </c>
      <c r="F16" s="26">
        <v>22000</v>
      </c>
      <c r="G16" s="26">
        <f t="shared" si="0"/>
        <v>631.4</v>
      </c>
      <c r="H16" s="26">
        <f t="shared" si="3"/>
        <v>668.8</v>
      </c>
      <c r="I16" s="26">
        <v>0</v>
      </c>
      <c r="J16" s="26">
        <v>13538.78</v>
      </c>
      <c r="K16" s="26">
        <f t="shared" si="1"/>
        <v>14838.98</v>
      </c>
      <c r="L16" s="26">
        <f t="shared" si="2"/>
        <v>7161.02</v>
      </c>
      <c r="M16" s="49"/>
      <c r="N16" s="49"/>
    </row>
    <row r="17" spans="1:14" s="19" customFormat="1" ht="18.75" x14ac:dyDescent="0.3">
      <c r="A17" s="69">
        <v>693</v>
      </c>
      <c r="B17" s="73" t="s">
        <v>260</v>
      </c>
      <c r="C17" s="73" t="s">
        <v>255</v>
      </c>
      <c r="D17" s="74" t="s">
        <v>46</v>
      </c>
      <c r="E17" s="74" t="s">
        <v>13</v>
      </c>
      <c r="F17" s="75">
        <v>25200</v>
      </c>
      <c r="G17" s="75">
        <f t="shared" si="0"/>
        <v>723.24</v>
      </c>
      <c r="H17" s="75">
        <f t="shared" si="3"/>
        <v>766.08</v>
      </c>
      <c r="I17" s="75">
        <v>0</v>
      </c>
      <c r="J17" s="75">
        <v>5072.63</v>
      </c>
      <c r="K17" s="75">
        <f t="shared" si="1"/>
        <v>6561.9500000000007</v>
      </c>
      <c r="L17" s="75">
        <f t="shared" si="2"/>
        <v>18638.05</v>
      </c>
      <c r="M17" s="49"/>
      <c r="N17" s="49"/>
    </row>
    <row r="18" spans="1:14" s="19" customFormat="1" ht="18.75" x14ac:dyDescent="0.3">
      <c r="A18" s="69" t="s">
        <v>390</v>
      </c>
      <c r="B18" s="73" t="s">
        <v>391</v>
      </c>
      <c r="C18" s="73" t="s">
        <v>392</v>
      </c>
      <c r="D18" s="74" t="s">
        <v>14</v>
      </c>
      <c r="E18" s="74" t="s">
        <v>13</v>
      </c>
      <c r="F18" s="75">
        <v>16500</v>
      </c>
      <c r="G18" s="75">
        <f t="shared" si="0"/>
        <v>473.55</v>
      </c>
      <c r="H18" s="75">
        <f t="shared" si="3"/>
        <v>501.6</v>
      </c>
      <c r="I18" s="75">
        <v>0</v>
      </c>
      <c r="J18" s="75">
        <v>25</v>
      </c>
      <c r="K18" s="75">
        <f t="shared" si="1"/>
        <v>1000.1500000000001</v>
      </c>
      <c r="L18" s="75">
        <f t="shared" si="2"/>
        <v>15499.85</v>
      </c>
      <c r="M18" s="49"/>
      <c r="N18" s="49"/>
    </row>
    <row r="19" spans="1:14" s="19" customFormat="1" ht="19.5" thickBot="1" x14ac:dyDescent="0.35">
      <c r="A19" s="69" t="s">
        <v>19</v>
      </c>
      <c r="B19" s="73" t="s">
        <v>348</v>
      </c>
      <c r="C19" s="73" t="s">
        <v>0</v>
      </c>
      <c r="D19" s="71" t="s">
        <v>14</v>
      </c>
      <c r="E19" s="71" t="s">
        <v>13</v>
      </c>
      <c r="F19" s="75">
        <v>22000</v>
      </c>
      <c r="G19" s="75">
        <f t="shared" si="0"/>
        <v>631.4</v>
      </c>
      <c r="H19" s="75">
        <f t="shared" si="3"/>
        <v>668.8</v>
      </c>
      <c r="I19" s="75">
        <v>0</v>
      </c>
      <c r="J19" s="75">
        <v>225</v>
      </c>
      <c r="K19" s="75">
        <f t="shared" si="1"/>
        <v>1525.1999999999998</v>
      </c>
      <c r="L19" s="75">
        <f t="shared" si="2"/>
        <v>20474.8</v>
      </c>
      <c r="M19" s="49"/>
      <c r="N19" s="49"/>
    </row>
    <row r="20" spans="1:14" s="19" customFormat="1" ht="19.5" thickBot="1" x14ac:dyDescent="0.35">
      <c r="A20" s="63"/>
      <c r="B20" s="64"/>
      <c r="C20" s="65">
        <f>+COUNTA(C11:C19)</f>
        <v>9</v>
      </c>
      <c r="D20" s="76"/>
      <c r="E20" s="64"/>
      <c r="F20" s="67">
        <f t="shared" ref="F20:L20" si="4">SUM(F11:F19)</f>
        <v>567700</v>
      </c>
      <c r="G20" s="67">
        <f t="shared" si="4"/>
        <v>16292.989999999998</v>
      </c>
      <c r="H20" s="67">
        <f t="shared" si="4"/>
        <v>16103.489999999998</v>
      </c>
      <c r="I20" s="67">
        <f t="shared" si="4"/>
        <v>60747.39</v>
      </c>
      <c r="J20" s="67">
        <f t="shared" si="4"/>
        <v>40825.449999999997</v>
      </c>
      <c r="K20" s="67">
        <f t="shared" si="4"/>
        <v>133969.32</v>
      </c>
      <c r="L20" s="68">
        <f t="shared" si="4"/>
        <v>433730.68</v>
      </c>
      <c r="M20" s="49"/>
      <c r="N20" s="49"/>
    </row>
    <row r="21" spans="1:14" s="49" customFormat="1" ht="19.5" thickBot="1" x14ac:dyDescent="0.35">
      <c r="A21" s="50"/>
      <c r="B21" s="51"/>
      <c r="C21" s="51"/>
      <c r="D21" s="54"/>
      <c r="E21" s="51"/>
      <c r="F21" s="53"/>
      <c r="G21" s="53"/>
      <c r="H21" s="53"/>
      <c r="I21" s="53"/>
      <c r="J21" s="53"/>
      <c r="K21" s="53"/>
      <c r="L21" s="53"/>
    </row>
    <row r="22" spans="1:14" s="19" customFormat="1" ht="19.5" thickBot="1" x14ac:dyDescent="0.35">
      <c r="A22" s="88"/>
      <c r="B22" s="87" t="s">
        <v>285</v>
      </c>
      <c r="C22" s="29"/>
      <c r="D22" s="34"/>
      <c r="E22" s="29"/>
      <c r="F22" s="29"/>
      <c r="G22" s="29"/>
      <c r="H22" s="29"/>
      <c r="I22" s="29"/>
      <c r="J22" s="29"/>
      <c r="K22" s="29"/>
      <c r="L22" s="35"/>
      <c r="M22" s="118"/>
      <c r="N22" s="49"/>
    </row>
    <row r="23" spans="1:14" s="19" customFormat="1" ht="18.75" x14ac:dyDescent="0.3">
      <c r="A23" s="79">
        <v>161</v>
      </c>
      <c r="B23" s="80" t="s">
        <v>353</v>
      </c>
      <c r="C23" s="80" t="s">
        <v>34</v>
      </c>
      <c r="D23" s="44" t="s">
        <v>15</v>
      </c>
      <c r="E23" s="44" t="s">
        <v>12</v>
      </c>
      <c r="F23" s="81">
        <v>60000</v>
      </c>
      <c r="G23" s="81">
        <f>+F23*2.87%</f>
        <v>1722</v>
      </c>
      <c r="H23" s="81">
        <f>+F23*3.04%</f>
        <v>1824</v>
      </c>
      <c r="I23" s="81">
        <v>3486.68</v>
      </c>
      <c r="J23" s="81">
        <v>1971</v>
      </c>
      <c r="K23" s="81">
        <f>+G23+H23+I23+J23</f>
        <v>9003.68</v>
      </c>
      <c r="L23" s="81">
        <f>+F23-K23</f>
        <v>50996.32</v>
      </c>
      <c r="M23" s="49"/>
      <c r="N23" s="49"/>
    </row>
    <row r="24" spans="1:14" s="19" customFormat="1" ht="18.75" x14ac:dyDescent="0.3">
      <c r="A24" s="69">
        <v>686</v>
      </c>
      <c r="B24" s="73" t="s">
        <v>352</v>
      </c>
      <c r="C24" s="73" t="s">
        <v>34</v>
      </c>
      <c r="D24" s="60" t="s">
        <v>15</v>
      </c>
      <c r="E24" s="60" t="s">
        <v>12</v>
      </c>
      <c r="F24" s="75">
        <v>45000</v>
      </c>
      <c r="G24" s="75">
        <f>+F24*2.87%</f>
        <v>1291.5</v>
      </c>
      <c r="H24" s="75">
        <f>+F24*3.04%</f>
        <v>1368</v>
      </c>
      <c r="I24" s="75">
        <v>1148.33</v>
      </c>
      <c r="J24" s="75">
        <v>25</v>
      </c>
      <c r="K24" s="75">
        <f>+G24+H24+I24+J24</f>
        <v>3832.83</v>
      </c>
      <c r="L24" s="75">
        <f>+F24-K24</f>
        <v>41167.17</v>
      </c>
      <c r="M24" s="49"/>
      <c r="N24" s="49"/>
    </row>
    <row r="25" spans="1:14" s="19" customFormat="1" ht="19.5" thickBot="1" x14ac:dyDescent="0.35">
      <c r="A25" s="23" t="s">
        <v>176</v>
      </c>
      <c r="B25" s="24" t="s">
        <v>177</v>
      </c>
      <c r="C25" s="24" t="s">
        <v>375</v>
      </c>
      <c r="D25" s="71" t="s">
        <v>14</v>
      </c>
      <c r="E25" s="38" t="s">
        <v>12</v>
      </c>
      <c r="F25" s="26">
        <v>30000</v>
      </c>
      <c r="G25" s="26">
        <f>+F25*2.87%</f>
        <v>861</v>
      </c>
      <c r="H25" s="26">
        <f>+F25*3.04%</f>
        <v>912</v>
      </c>
      <c r="I25" s="26">
        <v>0</v>
      </c>
      <c r="J25" s="26">
        <v>17030.509999999998</v>
      </c>
      <c r="K25" s="26">
        <f>+G25+H25+I25+J25</f>
        <v>18803.509999999998</v>
      </c>
      <c r="L25" s="26">
        <f>+F25-K25</f>
        <v>11196.490000000002</v>
      </c>
      <c r="M25" s="49"/>
      <c r="N25" s="49"/>
    </row>
    <row r="26" spans="1:14" s="19" customFormat="1" ht="19.5" thickBot="1" x14ac:dyDescent="0.35">
      <c r="A26" s="63"/>
      <c r="B26" s="64"/>
      <c r="C26" s="65">
        <f>+COUNTA(C23:C25)</f>
        <v>3</v>
      </c>
      <c r="D26" s="66"/>
      <c r="E26" s="66"/>
      <c r="F26" s="67">
        <f t="shared" ref="F26:L26" si="5">SUM(F23:F25)</f>
        <v>135000</v>
      </c>
      <c r="G26" s="67">
        <f t="shared" si="5"/>
        <v>3874.5</v>
      </c>
      <c r="H26" s="67">
        <f t="shared" si="5"/>
        <v>4104</v>
      </c>
      <c r="I26" s="67">
        <f t="shared" si="5"/>
        <v>4635.01</v>
      </c>
      <c r="J26" s="67">
        <f t="shared" si="5"/>
        <v>19026.509999999998</v>
      </c>
      <c r="K26" s="67">
        <f t="shared" si="5"/>
        <v>31640.019999999997</v>
      </c>
      <c r="L26" s="68">
        <f t="shared" si="5"/>
        <v>103359.98</v>
      </c>
      <c r="M26" s="49"/>
      <c r="N26" s="49"/>
    </row>
    <row r="27" spans="1:14" s="19" customFormat="1" ht="19.5" thickBot="1" x14ac:dyDescent="0.35">
      <c r="A27" s="31"/>
      <c r="B27" s="32"/>
      <c r="C27" s="32"/>
      <c r="D27" s="33"/>
      <c r="E27" s="33"/>
      <c r="F27" s="32"/>
      <c r="G27" s="32"/>
      <c r="H27" s="32"/>
      <c r="I27" s="32"/>
      <c r="J27" s="32"/>
      <c r="K27" s="32"/>
      <c r="L27" s="32"/>
      <c r="M27" s="49"/>
      <c r="N27" s="49"/>
    </row>
    <row r="28" spans="1:14" s="19" customFormat="1" ht="18.75" x14ac:dyDescent="0.3">
      <c r="A28" s="100"/>
      <c r="B28" s="100" t="s">
        <v>284</v>
      </c>
      <c r="C28" s="101"/>
      <c r="D28" s="102"/>
      <c r="E28" s="102"/>
      <c r="F28" s="101"/>
      <c r="G28" s="101"/>
      <c r="H28" s="101"/>
      <c r="I28" s="101"/>
      <c r="J28" s="101"/>
      <c r="K28" s="101"/>
      <c r="L28" s="103"/>
      <c r="M28" s="49"/>
      <c r="N28" s="49"/>
    </row>
    <row r="29" spans="1:14" s="19" customFormat="1" ht="48" x14ac:dyDescent="0.3">
      <c r="A29" s="23">
        <v>675</v>
      </c>
      <c r="B29" s="24" t="s">
        <v>35</v>
      </c>
      <c r="C29" s="36" t="s">
        <v>405</v>
      </c>
      <c r="D29" s="25" t="s">
        <v>33</v>
      </c>
      <c r="E29" s="25" t="s">
        <v>12</v>
      </c>
      <c r="F29" s="26">
        <v>45000</v>
      </c>
      <c r="G29" s="26">
        <f>+F29*2.87%</f>
        <v>1291.5</v>
      </c>
      <c r="H29" s="26">
        <f>+F29*3.04%</f>
        <v>1368</v>
      </c>
      <c r="I29" s="26">
        <v>1148.33</v>
      </c>
      <c r="J29" s="26">
        <v>5207.16</v>
      </c>
      <c r="K29" s="26">
        <f>+G29+H29+I29+J29</f>
        <v>9014.99</v>
      </c>
      <c r="L29" s="26">
        <f>+F29-K29</f>
        <v>35985.01</v>
      </c>
      <c r="M29" s="49"/>
      <c r="N29" s="49"/>
    </row>
    <row r="30" spans="1:14" s="19" customFormat="1" ht="18.75" x14ac:dyDescent="0.3">
      <c r="A30" s="23" t="s">
        <v>221</v>
      </c>
      <c r="B30" s="24" t="s">
        <v>322</v>
      </c>
      <c r="C30" s="24" t="s">
        <v>375</v>
      </c>
      <c r="D30" s="25" t="s">
        <v>46</v>
      </c>
      <c r="E30" s="38" t="s">
        <v>12</v>
      </c>
      <c r="F30" s="26">
        <v>30000</v>
      </c>
      <c r="G30" s="26">
        <f>+F30*2.87%</f>
        <v>861</v>
      </c>
      <c r="H30" s="26">
        <f>+F30*3.04%</f>
        <v>912</v>
      </c>
      <c r="I30" s="26">
        <v>0</v>
      </c>
      <c r="J30" s="26">
        <v>16340.48</v>
      </c>
      <c r="K30" s="26">
        <f>+G30+H30+I30+J30</f>
        <v>18113.48</v>
      </c>
      <c r="L30" s="26">
        <f>+F30-K30</f>
        <v>11886.52</v>
      </c>
      <c r="M30" s="49"/>
      <c r="N30" s="49"/>
    </row>
    <row r="31" spans="1:14" s="19" customFormat="1" ht="19.5" thickBot="1" x14ac:dyDescent="0.35">
      <c r="A31" s="93"/>
      <c r="B31" s="94"/>
      <c r="C31" s="95">
        <f>+COUNTA(C29:C30)</f>
        <v>2</v>
      </c>
      <c r="D31" s="96"/>
      <c r="E31" s="97"/>
      <c r="F31" s="97">
        <f t="shared" ref="F31:L31" si="6">SUM(F29:F30)</f>
        <v>75000</v>
      </c>
      <c r="G31" s="97">
        <f t="shared" si="6"/>
        <v>2152.5</v>
      </c>
      <c r="H31" s="97">
        <f t="shared" si="6"/>
        <v>2280</v>
      </c>
      <c r="I31" s="97">
        <f t="shared" si="6"/>
        <v>1148.33</v>
      </c>
      <c r="J31" s="97">
        <f t="shared" si="6"/>
        <v>21547.64</v>
      </c>
      <c r="K31" s="97">
        <f t="shared" si="6"/>
        <v>27128.47</v>
      </c>
      <c r="L31" s="98">
        <f t="shared" si="6"/>
        <v>47871.53</v>
      </c>
      <c r="M31" s="49"/>
      <c r="N31" s="49"/>
    </row>
    <row r="32" spans="1:14" s="19" customFormat="1" ht="19.5" thickBot="1" x14ac:dyDescent="0.35">
      <c r="A32" s="31"/>
      <c r="B32" s="32"/>
      <c r="C32" s="32"/>
      <c r="D32" s="33"/>
      <c r="E32" s="32"/>
      <c r="F32" s="32"/>
      <c r="G32" s="32"/>
      <c r="H32" s="32"/>
      <c r="I32" s="32"/>
      <c r="J32" s="32"/>
      <c r="K32" s="32"/>
      <c r="L32" s="32"/>
      <c r="M32" s="49"/>
      <c r="N32" s="49"/>
    </row>
    <row r="33" spans="1:14" s="19" customFormat="1" ht="19.5" thickBot="1" x14ac:dyDescent="0.35">
      <c r="A33" s="28"/>
      <c r="B33" s="28" t="s">
        <v>283</v>
      </c>
      <c r="C33" s="29"/>
      <c r="D33" s="34"/>
      <c r="E33" s="29"/>
      <c r="F33" s="29"/>
      <c r="G33" s="29"/>
      <c r="H33" s="29"/>
      <c r="I33" s="29"/>
      <c r="J33" s="29"/>
      <c r="K33" s="29"/>
      <c r="L33" s="29"/>
      <c r="M33" s="118"/>
      <c r="N33" s="49"/>
    </row>
    <row r="34" spans="1:14" s="19" customFormat="1" ht="18.75" x14ac:dyDescent="0.3">
      <c r="A34" s="23">
        <v>283</v>
      </c>
      <c r="B34" s="24" t="s">
        <v>347</v>
      </c>
      <c r="C34" s="24" t="s">
        <v>61</v>
      </c>
      <c r="D34" s="38" t="s">
        <v>25</v>
      </c>
      <c r="E34" s="38" t="s">
        <v>13</v>
      </c>
      <c r="F34" s="26">
        <v>35000</v>
      </c>
      <c r="G34" s="26">
        <f>+F34*2.87%</f>
        <v>1004.5</v>
      </c>
      <c r="H34" s="26">
        <f>+F34*3.04%</f>
        <v>1064</v>
      </c>
      <c r="I34" s="26">
        <v>0</v>
      </c>
      <c r="J34" s="26">
        <v>3003.21</v>
      </c>
      <c r="K34" s="26">
        <f>+G34+H34+I34+J34</f>
        <v>5071.71</v>
      </c>
      <c r="L34" s="26">
        <f>+F34-K34</f>
        <v>29928.29</v>
      </c>
      <c r="M34" s="49"/>
      <c r="N34" s="49"/>
    </row>
    <row r="35" spans="1:14" s="19" customFormat="1" ht="19.5" thickBot="1" x14ac:dyDescent="0.35">
      <c r="A35" s="69">
        <v>725</v>
      </c>
      <c r="B35" s="73" t="s">
        <v>252</v>
      </c>
      <c r="C35" s="73" t="s">
        <v>36</v>
      </c>
      <c r="D35" s="25" t="s">
        <v>46</v>
      </c>
      <c r="E35" s="74" t="s">
        <v>12</v>
      </c>
      <c r="F35" s="75">
        <v>33000</v>
      </c>
      <c r="G35" s="75">
        <f>+F35*2.87%</f>
        <v>947.1</v>
      </c>
      <c r="H35" s="75">
        <f>+F35*3.04%</f>
        <v>1003.2</v>
      </c>
      <c r="I35" s="75">
        <v>0</v>
      </c>
      <c r="J35" s="75">
        <v>6623.5</v>
      </c>
      <c r="K35" s="75">
        <f>+G35+H35+I35+J35</f>
        <v>8573.7999999999993</v>
      </c>
      <c r="L35" s="75">
        <f>+F35-K35</f>
        <v>24426.2</v>
      </c>
      <c r="M35" s="49"/>
      <c r="N35" s="49"/>
    </row>
    <row r="36" spans="1:14" s="19" customFormat="1" ht="19.5" thickBot="1" x14ac:dyDescent="0.35">
      <c r="A36" s="63"/>
      <c r="B36" s="64"/>
      <c r="C36" s="65">
        <f>+COUNTA(C34:C35)</f>
        <v>2</v>
      </c>
      <c r="D36" s="66"/>
      <c r="E36" s="66"/>
      <c r="F36" s="67">
        <f t="shared" ref="F36:L36" si="7">SUM(F34:F35)</f>
        <v>68000</v>
      </c>
      <c r="G36" s="67">
        <f t="shared" si="7"/>
        <v>1951.6</v>
      </c>
      <c r="H36" s="67">
        <f t="shared" si="7"/>
        <v>2067.1999999999998</v>
      </c>
      <c r="I36" s="67">
        <f t="shared" si="7"/>
        <v>0</v>
      </c>
      <c r="J36" s="67">
        <f t="shared" si="7"/>
        <v>9626.7099999999991</v>
      </c>
      <c r="K36" s="67">
        <f t="shared" si="7"/>
        <v>13645.509999999998</v>
      </c>
      <c r="L36" s="68">
        <f t="shared" si="7"/>
        <v>54354.490000000005</v>
      </c>
      <c r="M36" s="49"/>
      <c r="N36" s="49"/>
    </row>
    <row r="37" spans="1:14" s="19" customFormat="1" ht="19.5" thickBot="1" x14ac:dyDescent="0.35">
      <c r="A37" s="31"/>
      <c r="B37" s="32"/>
      <c r="C37" s="32"/>
      <c r="D37" s="33"/>
      <c r="E37" s="33"/>
      <c r="F37" s="32"/>
      <c r="G37" s="32"/>
      <c r="H37" s="32"/>
      <c r="I37" s="32"/>
      <c r="J37" s="32"/>
      <c r="K37" s="32"/>
      <c r="L37" s="32"/>
      <c r="M37" s="49"/>
      <c r="N37" s="49"/>
    </row>
    <row r="38" spans="1:14" s="19" customFormat="1" ht="19.5" thickBot="1" x14ac:dyDescent="0.35">
      <c r="A38" s="28"/>
      <c r="B38" s="28" t="s">
        <v>37</v>
      </c>
      <c r="C38" s="29"/>
      <c r="D38" s="34"/>
      <c r="E38" s="34"/>
      <c r="F38" s="29"/>
      <c r="G38" s="29"/>
      <c r="H38" s="29"/>
      <c r="I38" s="29"/>
      <c r="J38" s="29"/>
      <c r="K38" s="29"/>
      <c r="L38" s="29"/>
      <c r="M38" s="118"/>
      <c r="N38" s="49"/>
    </row>
    <row r="39" spans="1:14" s="19" customFormat="1" ht="18.75" x14ac:dyDescent="0.3">
      <c r="A39" s="69" t="s">
        <v>377</v>
      </c>
      <c r="B39" s="73" t="s">
        <v>376</v>
      </c>
      <c r="C39" s="73" t="s">
        <v>51</v>
      </c>
      <c r="D39" s="25" t="s">
        <v>46</v>
      </c>
      <c r="E39" s="74" t="s">
        <v>12</v>
      </c>
      <c r="F39" s="75">
        <v>30000</v>
      </c>
      <c r="G39" s="75">
        <v>861</v>
      </c>
      <c r="H39" s="75">
        <v>912</v>
      </c>
      <c r="I39" s="75"/>
      <c r="J39" s="75">
        <v>125</v>
      </c>
      <c r="K39" s="26">
        <f>+G39+H39+I39+J39</f>
        <v>1898</v>
      </c>
      <c r="L39" s="26">
        <v>28102</v>
      </c>
      <c r="M39" s="49"/>
      <c r="N39" s="49"/>
    </row>
    <row r="40" spans="1:14" s="19" customFormat="1" ht="18.75" x14ac:dyDescent="0.3">
      <c r="A40" s="23" t="s">
        <v>38</v>
      </c>
      <c r="B40" s="24" t="s">
        <v>287</v>
      </c>
      <c r="C40" s="24" t="s">
        <v>36</v>
      </c>
      <c r="D40" s="25" t="s">
        <v>46</v>
      </c>
      <c r="E40" s="38" t="s">
        <v>12</v>
      </c>
      <c r="F40" s="26">
        <v>33000</v>
      </c>
      <c r="G40" s="26">
        <f>+F40*2.87%</f>
        <v>947.1</v>
      </c>
      <c r="H40" s="26">
        <f>+F40*3.04%</f>
        <v>1003.2</v>
      </c>
      <c r="I40" s="26">
        <v>0</v>
      </c>
      <c r="J40" s="26">
        <v>125</v>
      </c>
      <c r="K40" s="26">
        <f>+G40+H40+I40+J40</f>
        <v>2075.3000000000002</v>
      </c>
      <c r="L40" s="26">
        <f>+F40-K40</f>
        <v>30924.7</v>
      </c>
      <c r="M40" s="49"/>
      <c r="N40" s="49"/>
    </row>
    <row r="41" spans="1:14" s="19" customFormat="1" ht="19.5" thickBot="1" x14ac:dyDescent="0.35">
      <c r="A41" s="69" t="s">
        <v>39</v>
      </c>
      <c r="B41" s="73" t="s">
        <v>261</v>
      </c>
      <c r="C41" s="73" t="s">
        <v>288</v>
      </c>
      <c r="D41" s="74" t="s">
        <v>25</v>
      </c>
      <c r="E41" s="74" t="s">
        <v>13</v>
      </c>
      <c r="F41" s="75">
        <v>28000</v>
      </c>
      <c r="G41" s="75">
        <f>+F41*2.87%</f>
        <v>803.6</v>
      </c>
      <c r="H41" s="75">
        <f>+F41*3.04%</f>
        <v>851.2</v>
      </c>
      <c r="I41" s="75">
        <v>0</v>
      </c>
      <c r="J41" s="75">
        <v>25</v>
      </c>
      <c r="K41" s="75">
        <f>+G41+H41+I41+J41</f>
        <v>1679.8000000000002</v>
      </c>
      <c r="L41" s="75">
        <f>+F41-K41</f>
        <v>26320.2</v>
      </c>
      <c r="M41" s="49"/>
      <c r="N41" s="49"/>
    </row>
    <row r="42" spans="1:14" s="19" customFormat="1" ht="19.5" thickBot="1" x14ac:dyDescent="0.35">
      <c r="A42" s="63"/>
      <c r="B42" s="64"/>
      <c r="C42" s="65">
        <f>+COUNTA(C39:C41)</f>
        <v>3</v>
      </c>
      <c r="D42" s="66"/>
      <c r="E42" s="66"/>
      <c r="F42" s="67">
        <f>SUM(F39:F41)</f>
        <v>91000</v>
      </c>
      <c r="G42" s="67">
        <f>SUM(G39:G41)</f>
        <v>2611.6999999999998</v>
      </c>
      <c r="H42" s="67">
        <f>SUM(H39:H41)</f>
        <v>2766.4</v>
      </c>
      <c r="I42" s="67">
        <f>SUM(I40:I41)</f>
        <v>0</v>
      </c>
      <c r="J42" s="67">
        <f>SUM(J39:J41)</f>
        <v>275</v>
      </c>
      <c r="K42" s="67">
        <f>SUM(K39:K41)</f>
        <v>5653.1</v>
      </c>
      <c r="L42" s="68">
        <f>SUM(L39:L41)</f>
        <v>85346.9</v>
      </c>
      <c r="M42" s="49"/>
      <c r="N42" s="49"/>
    </row>
    <row r="43" spans="1:14" s="49" customFormat="1" ht="18.75" x14ac:dyDescent="0.3">
      <c r="A43" s="50"/>
      <c r="B43" s="51"/>
      <c r="C43" s="55"/>
      <c r="D43" s="52"/>
      <c r="E43" s="52"/>
      <c r="F43" s="53"/>
      <c r="G43" s="53"/>
      <c r="H43" s="53"/>
      <c r="I43" s="53"/>
      <c r="J43" s="53"/>
      <c r="K43" s="53"/>
      <c r="L43" s="53"/>
    </row>
    <row r="44" spans="1:14" s="49" customFormat="1" ht="18.75" x14ac:dyDescent="0.3">
      <c r="A44" s="50"/>
      <c r="B44" s="51"/>
      <c r="C44" s="55"/>
      <c r="D44" s="52"/>
      <c r="E44" s="52"/>
      <c r="F44" s="53"/>
      <c r="G44" s="53"/>
      <c r="H44" s="53"/>
      <c r="I44" s="53"/>
      <c r="J44" s="53"/>
      <c r="K44" s="53"/>
      <c r="L44" s="53"/>
    </row>
    <row r="45" spans="1:14" s="49" customFormat="1" ht="18.75" x14ac:dyDescent="0.3">
      <c r="A45" s="50"/>
      <c r="B45" s="51"/>
      <c r="C45" s="55"/>
      <c r="D45" s="52"/>
      <c r="E45" s="52"/>
      <c r="F45" s="53"/>
      <c r="G45" s="53"/>
      <c r="H45" s="53"/>
      <c r="I45" s="53"/>
      <c r="J45" s="53"/>
      <c r="K45" s="53"/>
      <c r="L45" s="53"/>
    </row>
    <row r="46" spans="1:14" s="19" customFormat="1" ht="19.5" thickBot="1" x14ac:dyDescent="0.35">
      <c r="A46" s="31"/>
      <c r="B46" s="32"/>
      <c r="C46" s="32"/>
      <c r="D46" s="33"/>
      <c r="E46" s="33"/>
      <c r="F46" s="32"/>
      <c r="G46" s="32"/>
      <c r="H46" s="32"/>
      <c r="I46" s="32"/>
      <c r="J46" s="32"/>
      <c r="K46" s="32"/>
      <c r="L46" s="32"/>
      <c r="M46" s="49"/>
      <c r="N46" s="49"/>
    </row>
    <row r="47" spans="1:14" s="19" customFormat="1" ht="19.5" thickBot="1" x14ac:dyDescent="0.35">
      <c r="A47" s="82"/>
      <c r="B47" s="28" t="s">
        <v>40</v>
      </c>
      <c r="C47" s="29"/>
      <c r="D47" s="34"/>
      <c r="E47" s="34"/>
      <c r="F47" s="29"/>
      <c r="G47" s="29"/>
      <c r="H47" s="29"/>
      <c r="I47" s="29"/>
      <c r="J47" s="29"/>
      <c r="K47" s="29"/>
      <c r="L47" s="35"/>
      <c r="M47" s="49"/>
      <c r="N47" s="49"/>
    </row>
    <row r="48" spans="1:14" s="19" customFormat="1" ht="18.75" x14ac:dyDescent="0.3">
      <c r="A48" s="23">
        <v>691</v>
      </c>
      <c r="B48" s="24" t="s">
        <v>239</v>
      </c>
      <c r="C48" s="24" t="s">
        <v>41</v>
      </c>
      <c r="D48" s="38" t="s">
        <v>33</v>
      </c>
      <c r="E48" s="38" t="s">
        <v>12</v>
      </c>
      <c r="F48" s="26">
        <v>55000</v>
      </c>
      <c r="G48" s="26">
        <f t="shared" ref="G48:G53" si="8">+F48*2.87%</f>
        <v>1578.5</v>
      </c>
      <c r="H48" s="26">
        <f t="shared" ref="H48:H53" si="9">+F48*3.04%</f>
        <v>1672</v>
      </c>
      <c r="I48" s="26">
        <v>2559.6799999999998</v>
      </c>
      <c r="J48" s="26">
        <v>165</v>
      </c>
      <c r="K48" s="26">
        <f t="shared" ref="K48:K53" si="10">+G48+H48+I48+J48</f>
        <v>5975.18</v>
      </c>
      <c r="L48" s="26">
        <f>+F48-K48</f>
        <v>49024.82</v>
      </c>
      <c r="M48" s="118"/>
      <c r="N48" s="49"/>
    </row>
    <row r="49" spans="1:14" s="19" customFormat="1" ht="18.75" x14ac:dyDescent="0.3">
      <c r="A49" s="23">
        <v>490</v>
      </c>
      <c r="B49" s="24" t="s">
        <v>42</v>
      </c>
      <c r="C49" s="24" t="s">
        <v>43</v>
      </c>
      <c r="D49" s="38" t="s">
        <v>25</v>
      </c>
      <c r="E49" s="38" t="s">
        <v>12</v>
      </c>
      <c r="F49" s="26">
        <v>50000</v>
      </c>
      <c r="G49" s="26">
        <f t="shared" si="8"/>
        <v>1435</v>
      </c>
      <c r="H49" s="26">
        <f t="shared" si="9"/>
        <v>1520</v>
      </c>
      <c r="I49" s="26">
        <v>1854</v>
      </c>
      <c r="J49" s="26">
        <v>16309.47</v>
      </c>
      <c r="K49" s="26">
        <f t="shared" si="10"/>
        <v>21118.47</v>
      </c>
      <c r="L49" s="26">
        <f>+F49-K49</f>
        <v>28881.53</v>
      </c>
      <c r="M49" s="49"/>
      <c r="N49" s="49"/>
    </row>
    <row r="50" spans="1:14" s="19" customFormat="1" ht="18.75" x14ac:dyDescent="0.3">
      <c r="A50" s="23">
        <v>590</v>
      </c>
      <c r="B50" s="24" t="s">
        <v>44</v>
      </c>
      <c r="C50" s="24" t="s">
        <v>262</v>
      </c>
      <c r="D50" s="38" t="s">
        <v>25</v>
      </c>
      <c r="E50" s="38" t="s">
        <v>12</v>
      </c>
      <c r="F50" s="26">
        <v>48000</v>
      </c>
      <c r="G50" s="26">
        <f t="shared" si="8"/>
        <v>1377.6</v>
      </c>
      <c r="H50" s="26">
        <f t="shared" si="9"/>
        <v>1459.2</v>
      </c>
      <c r="I50" s="26">
        <v>1571.73</v>
      </c>
      <c r="J50" s="26">
        <v>125</v>
      </c>
      <c r="K50" s="26">
        <f t="shared" si="10"/>
        <v>4533.5300000000007</v>
      </c>
      <c r="L50" s="26">
        <f>+F50-K50</f>
        <v>43466.47</v>
      </c>
      <c r="M50" s="49"/>
      <c r="N50" s="49"/>
    </row>
    <row r="51" spans="1:14" s="21" customFormat="1" ht="17.25" customHeight="1" x14ac:dyDescent="0.3">
      <c r="A51" s="23" t="s">
        <v>214</v>
      </c>
      <c r="B51" s="47" t="s">
        <v>266</v>
      </c>
      <c r="C51" s="47" t="s">
        <v>263</v>
      </c>
      <c r="D51" s="25" t="s">
        <v>46</v>
      </c>
      <c r="E51" s="25" t="s">
        <v>12</v>
      </c>
      <c r="F51" s="48">
        <v>21500</v>
      </c>
      <c r="G51" s="26">
        <f t="shared" si="8"/>
        <v>617.04999999999995</v>
      </c>
      <c r="H51" s="26">
        <f t="shared" si="9"/>
        <v>653.6</v>
      </c>
      <c r="I51" s="26">
        <v>0</v>
      </c>
      <c r="J51" s="26">
        <v>2916</v>
      </c>
      <c r="K51" s="26">
        <f t="shared" si="10"/>
        <v>4186.6499999999996</v>
      </c>
      <c r="L51" s="26">
        <f>+F51-K51</f>
        <v>17313.349999999999</v>
      </c>
    </row>
    <row r="52" spans="1:14" s="19" customFormat="1" ht="18.75" x14ac:dyDescent="0.3">
      <c r="A52" s="69" t="s">
        <v>238</v>
      </c>
      <c r="B52" s="73" t="s">
        <v>330</v>
      </c>
      <c r="C52" s="73" t="s">
        <v>375</v>
      </c>
      <c r="D52" s="25" t="s">
        <v>46</v>
      </c>
      <c r="E52" s="74" t="s">
        <v>12</v>
      </c>
      <c r="F52" s="75">
        <v>18000</v>
      </c>
      <c r="G52" s="75">
        <f t="shared" si="8"/>
        <v>516.6</v>
      </c>
      <c r="H52" s="75">
        <f t="shared" si="9"/>
        <v>547.20000000000005</v>
      </c>
      <c r="I52" s="75">
        <v>0</v>
      </c>
      <c r="J52" s="75">
        <v>8465.91</v>
      </c>
      <c r="K52" s="75">
        <f t="shared" si="10"/>
        <v>9529.7099999999991</v>
      </c>
      <c r="L52" s="75">
        <f>+F52-K52</f>
        <v>8470.2900000000009</v>
      </c>
      <c r="M52" s="49"/>
      <c r="N52" s="49"/>
    </row>
    <row r="53" spans="1:14" s="19" customFormat="1" ht="19.5" thickBot="1" x14ac:dyDescent="0.35">
      <c r="A53" s="69">
        <v>694</v>
      </c>
      <c r="B53" s="73" t="s">
        <v>289</v>
      </c>
      <c r="C53" s="73" t="s">
        <v>45</v>
      </c>
      <c r="D53" s="25" t="s">
        <v>46</v>
      </c>
      <c r="E53" s="74" t="s">
        <v>12</v>
      </c>
      <c r="F53" s="75">
        <v>18130.2</v>
      </c>
      <c r="G53" s="75">
        <f t="shared" si="8"/>
        <v>520.33673999999996</v>
      </c>
      <c r="H53" s="75">
        <f t="shared" si="9"/>
        <v>551.15808000000004</v>
      </c>
      <c r="I53" s="75">
        <v>0</v>
      </c>
      <c r="J53" s="75">
        <v>4583.45</v>
      </c>
      <c r="K53" s="75">
        <f t="shared" si="10"/>
        <v>5654.9448199999997</v>
      </c>
      <c r="L53" s="75">
        <v>12475.25</v>
      </c>
      <c r="M53" s="49"/>
      <c r="N53" s="49"/>
    </row>
    <row r="54" spans="1:14" s="19" customFormat="1" ht="19.5" thickBot="1" x14ac:dyDescent="0.35">
      <c r="A54" s="63"/>
      <c r="B54" s="64"/>
      <c r="C54" s="65">
        <f>+COUNTA(C48:C53)</f>
        <v>6</v>
      </c>
      <c r="D54" s="66"/>
      <c r="E54" s="66"/>
      <c r="F54" s="67">
        <f t="shared" ref="F54:L54" si="11">SUM(F48:F53)</f>
        <v>210630.2</v>
      </c>
      <c r="G54" s="67">
        <f t="shared" si="11"/>
        <v>6045.0867400000006</v>
      </c>
      <c r="H54" s="67">
        <f t="shared" si="11"/>
        <v>6403.1580800000002</v>
      </c>
      <c r="I54" s="67">
        <f t="shared" si="11"/>
        <v>5985.41</v>
      </c>
      <c r="J54" s="67">
        <f t="shared" si="11"/>
        <v>32564.83</v>
      </c>
      <c r="K54" s="67">
        <f t="shared" si="11"/>
        <v>50998.484819999998</v>
      </c>
      <c r="L54" s="68">
        <f t="shared" si="11"/>
        <v>159631.71000000002</v>
      </c>
      <c r="M54" s="49"/>
      <c r="N54" s="49"/>
    </row>
    <row r="55" spans="1:14" s="19" customFormat="1" ht="19.5" thickBot="1" x14ac:dyDescent="0.35">
      <c r="A55" s="31"/>
      <c r="B55" s="32"/>
      <c r="C55" s="32"/>
      <c r="D55" s="33"/>
      <c r="E55" s="33"/>
      <c r="F55" s="32"/>
      <c r="G55" s="32"/>
      <c r="H55" s="32"/>
      <c r="I55" s="32"/>
      <c r="J55" s="32"/>
      <c r="K55" s="32"/>
      <c r="L55" s="32"/>
      <c r="M55" s="49"/>
      <c r="N55" s="49"/>
    </row>
    <row r="56" spans="1:14" s="19" customFormat="1" ht="19.5" thickBot="1" x14ac:dyDescent="0.35">
      <c r="A56" s="82"/>
      <c r="B56" s="28" t="s">
        <v>282</v>
      </c>
      <c r="C56" s="29"/>
      <c r="D56" s="34"/>
      <c r="E56" s="34"/>
      <c r="F56" s="29"/>
      <c r="G56" s="29"/>
      <c r="H56" s="29"/>
      <c r="I56" s="29"/>
      <c r="J56" s="29"/>
      <c r="K56" s="29"/>
      <c r="L56" s="35"/>
      <c r="M56" s="49"/>
      <c r="N56" s="49"/>
    </row>
    <row r="57" spans="1:14" s="19" customFormat="1" ht="18.75" x14ac:dyDescent="0.3">
      <c r="A57" s="69">
        <v>714</v>
      </c>
      <c r="B57" s="73" t="s">
        <v>265</v>
      </c>
      <c r="C57" s="73" t="s">
        <v>36</v>
      </c>
      <c r="D57" s="25" t="s">
        <v>46</v>
      </c>
      <c r="E57" s="74" t="s">
        <v>12</v>
      </c>
      <c r="F57" s="75">
        <v>30000</v>
      </c>
      <c r="G57" s="75">
        <f>+F57*2.87%</f>
        <v>861</v>
      </c>
      <c r="H57" s="75">
        <f>+F57*3.04%</f>
        <v>912</v>
      </c>
      <c r="I57" s="75">
        <v>0</v>
      </c>
      <c r="J57" s="75">
        <v>5171</v>
      </c>
      <c r="K57" s="75">
        <f>+G57+H57+I57+J57</f>
        <v>6944</v>
      </c>
      <c r="L57" s="75">
        <f>+F57-K57</f>
        <v>23056</v>
      </c>
      <c r="M57" s="118"/>
      <c r="N57" s="49"/>
    </row>
    <row r="58" spans="1:14" s="19" customFormat="1" ht="18.75" x14ac:dyDescent="0.3">
      <c r="A58" s="23">
        <v>682</v>
      </c>
      <c r="B58" s="24" t="s">
        <v>264</v>
      </c>
      <c r="C58" s="24" t="s">
        <v>267</v>
      </c>
      <c r="D58" s="38" t="s">
        <v>25</v>
      </c>
      <c r="E58" s="38" t="s">
        <v>13</v>
      </c>
      <c r="F58" s="26">
        <v>40000</v>
      </c>
      <c r="G58" s="26">
        <f>+F58*2.87%</f>
        <v>1148</v>
      </c>
      <c r="H58" s="26">
        <f>+F58*3.04%</f>
        <v>1216</v>
      </c>
      <c r="I58" s="26">
        <v>442.65</v>
      </c>
      <c r="J58" s="26">
        <v>125</v>
      </c>
      <c r="K58" s="26">
        <f>+G58+H58+I58+J58</f>
        <v>2931.65</v>
      </c>
      <c r="L58" s="26">
        <f>+F58-K58</f>
        <v>37068.35</v>
      </c>
      <c r="M58" s="49"/>
      <c r="N58" s="49"/>
    </row>
    <row r="59" spans="1:14" s="19" customFormat="1" ht="18.75" x14ac:dyDescent="0.3">
      <c r="A59" s="23" t="s">
        <v>249</v>
      </c>
      <c r="B59" s="24" t="s">
        <v>350</v>
      </c>
      <c r="C59" s="24" t="s">
        <v>267</v>
      </c>
      <c r="D59" s="38" t="s">
        <v>25</v>
      </c>
      <c r="E59" s="38" t="s">
        <v>13</v>
      </c>
      <c r="F59" s="26">
        <v>36000</v>
      </c>
      <c r="G59" s="26">
        <f>+F59*2.87%</f>
        <v>1033.2</v>
      </c>
      <c r="H59" s="26">
        <f>+F59*3.04%</f>
        <v>1094.4000000000001</v>
      </c>
      <c r="I59" s="26">
        <v>0</v>
      </c>
      <c r="J59" s="26">
        <v>125</v>
      </c>
      <c r="K59" s="26">
        <f>+G59+H59+I59+J59</f>
        <v>2252.6000000000004</v>
      </c>
      <c r="L59" s="26">
        <f>+F59-K59</f>
        <v>33747.4</v>
      </c>
      <c r="M59" s="49"/>
      <c r="N59" s="49"/>
    </row>
    <row r="60" spans="1:14" s="19" customFormat="1" ht="18.75" x14ac:dyDescent="0.3">
      <c r="A60" s="69">
        <v>614</v>
      </c>
      <c r="B60" s="73" t="s">
        <v>47</v>
      </c>
      <c r="C60" s="73" t="s">
        <v>268</v>
      </c>
      <c r="D60" s="74" t="s">
        <v>25</v>
      </c>
      <c r="E60" s="74" t="s">
        <v>13</v>
      </c>
      <c r="F60" s="75">
        <v>24150</v>
      </c>
      <c r="G60" s="75">
        <f>+F60*2.87%</f>
        <v>693.10500000000002</v>
      </c>
      <c r="H60" s="75">
        <f>+F60*3.04%</f>
        <v>734.16</v>
      </c>
      <c r="I60" s="75">
        <v>0</v>
      </c>
      <c r="J60" s="75">
        <v>2706.66</v>
      </c>
      <c r="K60" s="75">
        <f>+G60+H60+I60+J60</f>
        <v>4133.9249999999993</v>
      </c>
      <c r="L60" s="75">
        <v>20016.07</v>
      </c>
      <c r="M60" s="49"/>
      <c r="N60" s="49"/>
    </row>
    <row r="61" spans="1:14" s="19" customFormat="1" ht="19.5" thickBot="1" x14ac:dyDescent="0.35">
      <c r="A61" s="69" t="s">
        <v>180</v>
      </c>
      <c r="B61" s="24" t="s">
        <v>181</v>
      </c>
      <c r="C61" s="24" t="s">
        <v>406</v>
      </c>
      <c r="D61" s="38" t="s">
        <v>25</v>
      </c>
      <c r="E61" s="38" t="s">
        <v>12</v>
      </c>
      <c r="F61" s="26">
        <v>36000</v>
      </c>
      <c r="G61" s="26">
        <f>+F61*2.87%</f>
        <v>1033.2</v>
      </c>
      <c r="H61" s="26">
        <f>+F61*3.04%</f>
        <v>1094.4000000000001</v>
      </c>
      <c r="I61" s="26">
        <v>0</v>
      </c>
      <c r="J61" s="26">
        <v>25</v>
      </c>
      <c r="K61" s="26">
        <f>+G61+H61+I61+J61</f>
        <v>2152.6000000000004</v>
      </c>
      <c r="L61" s="26">
        <f>+F61-K61</f>
        <v>33847.4</v>
      </c>
      <c r="M61" s="49"/>
      <c r="N61" s="49"/>
    </row>
    <row r="62" spans="1:14" s="19" customFormat="1" ht="19.5" thickBot="1" x14ac:dyDescent="0.35">
      <c r="A62" s="63"/>
      <c r="B62" s="64"/>
      <c r="C62" s="65">
        <f>+COUNTA(C56:C61)</f>
        <v>5</v>
      </c>
      <c r="D62" s="66"/>
      <c r="E62" s="66"/>
      <c r="F62" s="67">
        <f t="shared" ref="F62:L62" si="12">SUM(F57:F61)</f>
        <v>166150</v>
      </c>
      <c r="G62" s="67">
        <f t="shared" si="12"/>
        <v>4768.5050000000001</v>
      </c>
      <c r="H62" s="67">
        <f t="shared" si="12"/>
        <v>5050.96</v>
      </c>
      <c r="I62" s="67">
        <f t="shared" si="12"/>
        <v>442.65</v>
      </c>
      <c r="J62" s="67">
        <f t="shared" si="12"/>
        <v>8152.66</v>
      </c>
      <c r="K62" s="67">
        <f t="shared" si="12"/>
        <v>18414.775000000001</v>
      </c>
      <c r="L62" s="68">
        <f t="shared" si="12"/>
        <v>147735.22</v>
      </c>
      <c r="M62" s="49"/>
      <c r="N62" s="49"/>
    </row>
    <row r="63" spans="1:14" s="19" customFormat="1" ht="19.5" thickBot="1" x14ac:dyDescent="0.35">
      <c r="A63" s="31"/>
      <c r="B63" s="32"/>
      <c r="C63" s="32"/>
      <c r="D63" s="33"/>
      <c r="E63" s="33"/>
      <c r="F63" s="32"/>
      <c r="G63" s="32"/>
      <c r="H63" s="32"/>
      <c r="I63" s="32"/>
      <c r="J63" s="32"/>
      <c r="K63" s="32"/>
      <c r="L63" s="32"/>
      <c r="M63" s="49"/>
      <c r="N63" s="49"/>
    </row>
    <row r="64" spans="1:14" s="19" customFormat="1" ht="19.5" thickBot="1" x14ac:dyDescent="0.35">
      <c r="A64" s="82"/>
      <c r="B64" s="28" t="s">
        <v>281</v>
      </c>
      <c r="C64" s="29"/>
      <c r="D64" s="34"/>
      <c r="E64" s="34"/>
      <c r="F64" s="29"/>
      <c r="G64" s="29"/>
      <c r="H64" s="29"/>
      <c r="I64" s="29"/>
      <c r="J64" s="29"/>
      <c r="K64" s="29"/>
      <c r="L64" s="35"/>
      <c r="M64" s="118"/>
      <c r="N64" s="49"/>
    </row>
    <row r="65" spans="1:14" s="19" customFormat="1" ht="19.5" thickBot="1" x14ac:dyDescent="0.35">
      <c r="A65" s="23">
        <v>268</v>
      </c>
      <c r="B65" s="24" t="s">
        <v>48</v>
      </c>
      <c r="C65" s="24" t="s">
        <v>52</v>
      </c>
      <c r="D65" s="38" t="s">
        <v>25</v>
      </c>
      <c r="E65" s="38" t="s">
        <v>12</v>
      </c>
      <c r="F65" s="26">
        <v>50000</v>
      </c>
      <c r="G65" s="26">
        <f>+F65*2.87%</f>
        <v>1435</v>
      </c>
      <c r="H65" s="26">
        <f>+F65*3.04%</f>
        <v>1520</v>
      </c>
      <c r="I65" s="26">
        <v>1854</v>
      </c>
      <c r="J65" s="26">
        <v>125</v>
      </c>
      <c r="K65" s="26">
        <f>+G65+H65+I65+J65</f>
        <v>4934</v>
      </c>
      <c r="L65" s="26">
        <f>+F65-K65</f>
        <v>45066</v>
      </c>
      <c r="M65" s="49"/>
      <c r="N65" s="49"/>
    </row>
    <row r="66" spans="1:14" s="19" customFormat="1" ht="19.5" thickBot="1" x14ac:dyDescent="0.35">
      <c r="A66" s="63"/>
      <c r="B66" s="64"/>
      <c r="C66" s="65">
        <f>+COUNTA(C65:C65)</f>
        <v>1</v>
      </c>
      <c r="D66" s="66"/>
      <c r="E66" s="66"/>
      <c r="F66" s="67">
        <f t="shared" ref="F66:L66" si="13">SUM(F65:F65)</f>
        <v>50000</v>
      </c>
      <c r="G66" s="67">
        <f t="shared" si="13"/>
        <v>1435</v>
      </c>
      <c r="H66" s="67">
        <f t="shared" si="13"/>
        <v>1520</v>
      </c>
      <c r="I66" s="67">
        <f t="shared" si="13"/>
        <v>1854</v>
      </c>
      <c r="J66" s="67">
        <f t="shared" si="13"/>
        <v>125</v>
      </c>
      <c r="K66" s="67">
        <f t="shared" si="13"/>
        <v>4934</v>
      </c>
      <c r="L66" s="68">
        <f t="shared" si="13"/>
        <v>45066</v>
      </c>
      <c r="M66" s="49"/>
      <c r="N66" s="49"/>
    </row>
    <row r="67" spans="1:14" s="19" customFormat="1" ht="19.5" thickBot="1" x14ac:dyDescent="0.35">
      <c r="A67" s="31"/>
      <c r="B67" s="32"/>
      <c r="C67" s="32"/>
      <c r="D67" s="33"/>
      <c r="E67" s="33"/>
      <c r="F67" s="32"/>
      <c r="G67" s="32"/>
      <c r="H67" s="32"/>
      <c r="I67" s="32"/>
      <c r="J67" s="32"/>
      <c r="K67" s="32"/>
      <c r="L67" s="32"/>
      <c r="M67" s="49"/>
      <c r="N67" s="49"/>
    </row>
    <row r="68" spans="1:14" s="19" customFormat="1" ht="19.5" thickBot="1" x14ac:dyDescent="0.35">
      <c r="A68" s="82"/>
      <c r="B68" s="28" t="s">
        <v>401</v>
      </c>
      <c r="C68" s="29"/>
      <c r="D68" s="34"/>
      <c r="E68" s="34"/>
      <c r="F68" s="29"/>
      <c r="G68" s="29"/>
      <c r="H68" s="29"/>
      <c r="I68" s="29"/>
      <c r="J68" s="29"/>
      <c r="K68" s="29"/>
      <c r="L68" s="35"/>
      <c r="M68" s="49"/>
      <c r="N68" s="49"/>
    </row>
    <row r="69" spans="1:14" s="19" customFormat="1" ht="18.75" x14ac:dyDescent="0.3">
      <c r="A69" s="83">
        <v>201</v>
      </c>
      <c r="B69" s="84" t="s">
        <v>269</v>
      </c>
      <c r="C69" s="84" t="s">
        <v>30</v>
      </c>
      <c r="D69" s="85" t="s">
        <v>53</v>
      </c>
      <c r="E69" s="85" t="s">
        <v>12</v>
      </c>
      <c r="F69" s="86">
        <v>31500</v>
      </c>
      <c r="G69" s="81">
        <f>+F69*2.87%</f>
        <v>904.05</v>
      </c>
      <c r="H69" s="81">
        <f>+F69*3.04%</f>
        <v>957.6</v>
      </c>
      <c r="I69" s="81">
        <v>0</v>
      </c>
      <c r="J69" s="81">
        <v>6764.47</v>
      </c>
      <c r="K69" s="81">
        <f t="shared" ref="K69:K74" si="14">+G69+H69+I69+J69</f>
        <v>8626.1200000000008</v>
      </c>
      <c r="L69" s="81">
        <f>+F69-K69</f>
        <v>22873.879999999997</v>
      </c>
      <c r="M69" s="49"/>
      <c r="N69" s="49"/>
    </row>
    <row r="70" spans="1:14" s="19" customFormat="1" ht="18.75" x14ac:dyDescent="0.3">
      <c r="A70" s="23">
        <v>709</v>
      </c>
      <c r="B70" s="24" t="s">
        <v>270</v>
      </c>
      <c r="C70" s="24" t="s">
        <v>51</v>
      </c>
      <c r="D70" s="25" t="s">
        <v>46</v>
      </c>
      <c r="E70" s="38" t="s">
        <v>12</v>
      </c>
      <c r="F70" s="43">
        <v>30000</v>
      </c>
      <c r="G70" s="26">
        <f>+F70*2.87%</f>
        <v>861</v>
      </c>
      <c r="H70" s="26">
        <f>+F70*3.04%</f>
        <v>912</v>
      </c>
      <c r="I70" s="26">
        <v>0</v>
      </c>
      <c r="J70" s="26">
        <v>5511.02</v>
      </c>
      <c r="K70" s="26">
        <f t="shared" si="14"/>
        <v>7284.02</v>
      </c>
      <c r="L70" s="26">
        <f>+F70-K70</f>
        <v>22715.98</v>
      </c>
      <c r="M70" s="118"/>
      <c r="N70" s="49"/>
    </row>
    <row r="71" spans="1:14" s="19" customFormat="1" ht="18.75" x14ac:dyDescent="0.3">
      <c r="A71" s="23" t="s">
        <v>378</v>
      </c>
      <c r="B71" s="24" t="s">
        <v>379</v>
      </c>
      <c r="C71" s="24" t="s">
        <v>51</v>
      </c>
      <c r="D71" s="25" t="s">
        <v>46</v>
      </c>
      <c r="E71" s="38" t="s">
        <v>13</v>
      </c>
      <c r="F71" s="43">
        <v>35000</v>
      </c>
      <c r="G71" s="26">
        <v>1004.5</v>
      </c>
      <c r="H71" s="26">
        <v>1064</v>
      </c>
      <c r="I71" s="26"/>
      <c r="J71" s="26">
        <v>125</v>
      </c>
      <c r="K71" s="26">
        <f t="shared" si="14"/>
        <v>2193.5</v>
      </c>
      <c r="L71" s="26">
        <v>32806.5</v>
      </c>
      <c r="M71" s="49"/>
      <c r="N71" s="49"/>
    </row>
    <row r="72" spans="1:14" s="19" customFormat="1" ht="18.75" x14ac:dyDescent="0.3">
      <c r="A72" s="23">
        <v>692</v>
      </c>
      <c r="B72" s="24" t="s">
        <v>398</v>
      </c>
      <c r="C72" s="24" t="s">
        <v>36</v>
      </c>
      <c r="D72" s="25" t="s">
        <v>46</v>
      </c>
      <c r="E72" s="38" t="s">
        <v>12</v>
      </c>
      <c r="F72" s="26">
        <v>31500</v>
      </c>
      <c r="G72" s="26">
        <f>+F72*2.87%</f>
        <v>904.05</v>
      </c>
      <c r="H72" s="26">
        <f>+F72*3.04%</f>
        <v>957.6</v>
      </c>
      <c r="I72" s="26">
        <v>0</v>
      </c>
      <c r="J72" s="26">
        <v>1872.33</v>
      </c>
      <c r="K72" s="26">
        <f t="shared" si="14"/>
        <v>3733.98</v>
      </c>
      <c r="L72" s="26">
        <f>+F72-K72</f>
        <v>27766.02</v>
      </c>
      <c r="M72" s="49"/>
      <c r="N72" s="49"/>
    </row>
    <row r="73" spans="1:14" s="19" customFormat="1" ht="18.75" x14ac:dyDescent="0.3">
      <c r="A73" s="23" t="s">
        <v>172</v>
      </c>
      <c r="B73" s="24" t="s">
        <v>271</v>
      </c>
      <c r="C73" s="24" t="s">
        <v>36</v>
      </c>
      <c r="D73" s="25" t="s">
        <v>46</v>
      </c>
      <c r="E73" s="38" t="s">
        <v>12</v>
      </c>
      <c r="F73" s="26">
        <v>30000</v>
      </c>
      <c r="G73" s="26">
        <f>+F73*2.87%</f>
        <v>861</v>
      </c>
      <c r="H73" s="26">
        <f>+F73*3.04%</f>
        <v>912</v>
      </c>
      <c r="I73" s="26">
        <v>0</v>
      </c>
      <c r="J73" s="26">
        <v>125</v>
      </c>
      <c r="K73" s="26">
        <f t="shared" si="14"/>
        <v>1898</v>
      </c>
      <c r="L73" s="26">
        <f>+F73-K73</f>
        <v>28102</v>
      </c>
      <c r="M73" s="49"/>
      <c r="N73" s="49"/>
    </row>
    <row r="74" spans="1:14" s="19" customFormat="1" ht="19.5" thickBot="1" x14ac:dyDescent="0.35">
      <c r="A74" s="23">
        <v>107</v>
      </c>
      <c r="B74" s="24" t="s">
        <v>54</v>
      </c>
      <c r="C74" s="24" t="s">
        <v>55</v>
      </c>
      <c r="D74" s="25" t="s">
        <v>46</v>
      </c>
      <c r="E74" s="38" t="s">
        <v>12</v>
      </c>
      <c r="F74" s="26">
        <v>18000</v>
      </c>
      <c r="G74" s="26">
        <f>+F74*2.87%</f>
        <v>516.6</v>
      </c>
      <c r="H74" s="26">
        <f>+F74*3.04%</f>
        <v>547.20000000000005</v>
      </c>
      <c r="I74" s="26">
        <v>0</v>
      </c>
      <c r="J74" s="26">
        <v>225</v>
      </c>
      <c r="K74" s="26">
        <f t="shared" si="14"/>
        <v>1288.8000000000002</v>
      </c>
      <c r="L74" s="26">
        <f>+F74-K74</f>
        <v>16711.2</v>
      </c>
      <c r="M74" s="49"/>
      <c r="N74" s="49"/>
    </row>
    <row r="75" spans="1:14" s="19" customFormat="1" ht="19.5" thickBot="1" x14ac:dyDescent="0.35">
      <c r="A75" s="63"/>
      <c r="B75" s="64"/>
      <c r="C75" s="65">
        <f>+COUNTA(C69:C74)</f>
        <v>6</v>
      </c>
      <c r="D75" s="66"/>
      <c r="E75" s="66"/>
      <c r="F75" s="67">
        <f t="shared" ref="F75:L75" si="15">SUM(F69:F74)</f>
        <v>176000</v>
      </c>
      <c r="G75" s="67">
        <f t="shared" si="15"/>
        <v>5051.2000000000007</v>
      </c>
      <c r="H75" s="67">
        <f t="shared" si="15"/>
        <v>5350.4</v>
      </c>
      <c r="I75" s="67">
        <f t="shared" si="15"/>
        <v>0</v>
      </c>
      <c r="J75" s="67">
        <f t="shared" si="15"/>
        <v>14622.820000000002</v>
      </c>
      <c r="K75" s="67">
        <f t="shared" si="15"/>
        <v>25024.42</v>
      </c>
      <c r="L75" s="68">
        <f t="shared" si="15"/>
        <v>150975.58000000002</v>
      </c>
      <c r="M75" s="49"/>
      <c r="N75" s="49"/>
    </row>
    <row r="76" spans="1:14" s="19" customFormat="1" ht="19.5" thickBot="1" x14ac:dyDescent="0.35">
      <c r="A76" s="31"/>
      <c r="B76" s="32"/>
      <c r="C76" s="32"/>
      <c r="D76" s="33"/>
      <c r="E76" s="33"/>
      <c r="F76" s="32"/>
      <c r="G76" s="32"/>
      <c r="H76" s="32"/>
      <c r="I76" s="32"/>
      <c r="J76" s="32"/>
      <c r="K76" s="32"/>
      <c r="L76" s="32"/>
      <c r="M76" s="49"/>
      <c r="N76" s="49"/>
    </row>
    <row r="77" spans="1:14" s="19" customFormat="1" ht="19.5" thickBot="1" x14ac:dyDescent="0.35">
      <c r="A77" s="28"/>
      <c r="B77" s="28" t="s">
        <v>280</v>
      </c>
      <c r="C77" s="29"/>
      <c r="D77" s="34"/>
      <c r="E77" s="34"/>
      <c r="F77" s="29"/>
      <c r="G77" s="29"/>
      <c r="H77" s="29"/>
      <c r="I77" s="29"/>
      <c r="J77" s="29"/>
      <c r="K77" s="29"/>
      <c r="L77" s="35"/>
      <c r="M77" s="49"/>
      <c r="N77" s="49"/>
    </row>
    <row r="78" spans="1:14" s="19" customFormat="1" ht="19.5" thickBot="1" x14ac:dyDescent="0.35">
      <c r="A78" s="69" t="s">
        <v>56</v>
      </c>
      <c r="B78" s="73" t="s">
        <v>272</v>
      </c>
      <c r="C78" s="73" t="s">
        <v>61</v>
      </c>
      <c r="D78" s="74" t="s">
        <v>33</v>
      </c>
      <c r="E78" s="74" t="s">
        <v>12</v>
      </c>
      <c r="F78" s="75">
        <v>80000</v>
      </c>
      <c r="G78" s="75">
        <f>+F78*2.87%</f>
        <v>2296</v>
      </c>
      <c r="H78" s="75">
        <f>+F78*3.04%</f>
        <v>2432</v>
      </c>
      <c r="I78" s="75">
        <v>7004.02</v>
      </c>
      <c r="J78" s="75">
        <v>11098.38</v>
      </c>
      <c r="K78" s="75">
        <f>+G78+H78+I78+J78</f>
        <v>22830.400000000001</v>
      </c>
      <c r="L78" s="75">
        <f>+F78-K78</f>
        <v>57169.599999999999</v>
      </c>
      <c r="M78" s="49"/>
      <c r="N78" s="49"/>
    </row>
    <row r="79" spans="1:14" s="19" customFormat="1" ht="19.5" thickBot="1" x14ac:dyDescent="0.35">
      <c r="A79" s="63"/>
      <c r="B79" s="64"/>
      <c r="C79" s="65">
        <f>+COUNTA(C77:C78)</f>
        <v>1</v>
      </c>
      <c r="D79" s="66"/>
      <c r="E79" s="66"/>
      <c r="F79" s="67">
        <f t="shared" ref="F79:L79" si="16">SUM(F78)</f>
        <v>80000</v>
      </c>
      <c r="G79" s="67">
        <f t="shared" si="16"/>
        <v>2296</v>
      </c>
      <c r="H79" s="67">
        <f t="shared" si="16"/>
        <v>2432</v>
      </c>
      <c r="I79" s="67">
        <f t="shared" si="16"/>
        <v>7004.02</v>
      </c>
      <c r="J79" s="67">
        <f t="shared" si="16"/>
        <v>11098.38</v>
      </c>
      <c r="K79" s="67">
        <f t="shared" si="16"/>
        <v>22830.400000000001</v>
      </c>
      <c r="L79" s="68">
        <f t="shared" si="16"/>
        <v>57169.599999999999</v>
      </c>
      <c r="M79" s="49"/>
      <c r="N79" s="49"/>
    </row>
    <row r="80" spans="1:14" s="19" customFormat="1" ht="19.5" thickBot="1" x14ac:dyDescent="0.35">
      <c r="A80" s="31"/>
      <c r="B80" s="32"/>
      <c r="C80" s="32"/>
      <c r="D80" s="33"/>
      <c r="E80" s="33"/>
      <c r="F80" s="32"/>
      <c r="G80" s="32"/>
      <c r="H80" s="32"/>
      <c r="I80" s="32"/>
      <c r="J80" s="32"/>
      <c r="K80" s="32"/>
      <c r="L80" s="32"/>
      <c r="M80" s="49"/>
      <c r="N80" s="49"/>
    </row>
    <row r="81" spans="1:14" s="19" customFormat="1" ht="19.5" thickBot="1" x14ac:dyDescent="0.35">
      <c r="A81" s="82"/>
      <c r="B81" s="28" t="s">
        <v>346</v>
      </c>
      <c r="C81" s="29"/>
      <c r="D81" s="34"/>
      <c r="E81" s="34"/>
      <c r="F81" s="29"/>
      <c r="G81" s="29"/>
      <c r="H81" s="29"/>
      <c r="I81" s="29"/>
      <c r="J81" s="29"/>
      <c r="K81" s="29"/>
      <c r="L81" s="35"/>
      <c r="M81" s="49"/>
      <c r="N81" s="49"/>
    </row>
    <row r="82" spans="1:14" s="19" customFormat="1" ht="18.75" x14ac:dyDescent="0.3">
      <c r="A82" s="23" t="s">
        <v>57</v>
      </c>
      <c r="B82" s="24" t="s">
        <v>58</v>
      </c>
      <c r="C82" s="24" t="s">
        <v>61</v>
      </c>
      <c r="D82" s="38" t="s">
        <v>25</v>
      </c>
      <c r="E82" s="38" t="s">
        <v>13</v>
      </c>
      <c r="F82" s="26">
        <v>40000</v>
      </c>
      <c r="G82" s="26">
        <f>+F82*2.87%</f>
        <v>1148</v>
      </c>
      <c r="H82" s="26">
        <f>+F82*3.04%</f>
        <v>1216</v>
      </c>
      <c r="I82" s="26">
        <v>442.65</v>
      </c>
      <c r="J82" s="26">
        <v>14276.23</v>
      </c>
      <c r="K82" s="26">
        <f>+G82+H82+I82+J82</f>
        <v>17082.88</v>
      </c>
      <c r="L82" s="26">
        <f>+F82-K82</f>
        <v>22917.119999999999</v>
      </c>
      <c r="M82" s="118"/>
      <c r="N82" s="49"/>
    </row>
    <row r="83" spans="1:14" s="19" customFormat="1" ht="18.75" x14ac:dyDescent="0.3">
      <c r="A83" s="23" t="s">
        <v>59</v>
      </c>
      <c r="B83" s="24" t="s">
        <v>240</v>
      </c>
      <c r="C83" s="24" t="s">
        <v>60</v>
      </c>
      <c r="D83" s="38" t="s">
        <v>33</v>
      </c>
      <c r="E83" s="38" t="s">
        <v>12</v>
      </c>
      <c r="F83" s="26">
        <v>31500</v>
      </c>
      <c r="G83" s="26">
        <f>+F83*2.87%</f>
        <v>904.05</v>
      </c>
      <c r="H83" s="26">
        <f>+F83*3.04%</f>
        <v>957.6</v>
      </c>
      <c r="I83" s="26">
        <v>0</v>
      </c>
      <c r="J83" s="26">
        <v>12330.03</v>
      </c>
      <c r="K83" s="26">
        <f>+G83+H83+I83+J83</f>
        <v>14191.68</v>
      </c>
      <c r="L83" s="26">
        <f>+F83-K83</f>
        <v>17308.32</v>
      </c>
      <c r="M83" s="49"/>
      <c r="N83" s="49"/>
    </row>
    <row r="84" spans="1:14" s="19" customFormat="1" ht="19.5" thickBot="1" x14ac:dyDescent="0.35">
      <c r="A84" s="69" t="s">
        <v>142</v>
      </c>
      <c r="B84" s="59" t="s">
        <v>143</v>
      </c>
      <c r="C84" s="24" t="s">
        <v>62</v>
      </c>
      <c r="D84" s="25" t="s">
        <v>46</v>
      </c>
      <c r="E84" s="77" t="s">
        <v>13</v>
      </c>
      <c r="F84" s="78">
        <v>19800</v>
      </c>
      <c r="G84" s="75">
        <f>+F84*2.87%</f>
        <v>568.26</v>
      </c>
      <c r="H84" s="75">
        <f>+F84*3.04%</f>
        <v>601.91999999999996</v>
      </c>
      <c r="I84" s="75">
        <v>0</v>
      </c>
      <c r="J84" s="75">
        <v>2071</v>
      </c>
      <c r="K84" s="75">
        <f>+G84+H84+I84+J84</f>
        <v>3241.18</v>
      </c>
      <c r="L84" s="75">
        <f>+F84-K84</f>
        <v>16558.82</v>
      </c>
      <c r="M84" s="49"/>
      <c r="N84" s="49"/>
    </row>
    <row r="85" spans="1:14" s="19" customFormat="1" ht="19.5" thickBot="1" x14ac:dyDescent="0.35">
      <c r="A85" s="63"/>
      <c r="B85" s="64"/>
      <c r="C85" s="65">
        <f>+COUNTA(C82:C84)</f>
        <v>3</v>
      </c>
      <c r="D85" s="66"/>
      <c r="E85" s="66"/>
      <c r="F85" s="67">
        <f t="shared" ref="F85:L85" si="17">SUM(F82:F84)</f>
        <v>91300</v>
      </c>
      <c r="G85" s="67">
        <f t="shared" si="17"/>
        <v>2620.3100000000004</v>
      </c>
      <c r="H85" s="67">
        <f t="shared" si="17"/>
        <v>2775.52</v>
      </c>
      <c r="I85" s="67">
        <f t="shared" si="17"/>
        <v>442.65</v>
      </c>
      <c r="J85" s="67">
        <f t="shared" si="17"/>
        <v>28677.260000000002</v>
      </c>
      <c r="K85" s="67">
        <f t="shared" si="17"/>
        <v>34515.74</v>
      </c>
      <c r="L85" s="68">
        <f t="shared" si="17"/>
        <v>56784.26</v>
      </c>
      <c r="M85" s="49"/>
      <c r="N85" s="49"/>
    </row>
    <row r="86" spans="1:14" s="49" customFormat="1" ht="18.75" x14ac:dyDescent="0.3">
      <c r="A86" s="50"/>
      <c r="B86" s="51"/>
      <c r="C86" s="55"/>
      <c r="D86" s="52"/>
      <c r="E86" s="52"/>
      <c r="F86" s="53"/>
      <c r="G86" s="53"/>
      <c r="H86" s="53"/>
      <c r="I86" s="53"/>
      <c r="J86" s="53"/>
      <c r="K86" s="53"/>
      <c r="L86" s="53"/>
    </row>
    <row r="87" spans="1:14" s="49" customFormat="1" ht="18.75" x14ac:dyDescent="0.3">
      <c r="A87" s="50"/>
      <c r="B87" s="51"/>
      <c r="C87" s="55"/>
      <c r="D87" s="52"/>
      <c r="E87" s="52"/>
      <c r="F87" s="53"/>
      <c r="G87" s="53"/>
      <c r="H87" s="53"/>
      <c r="I87" s="53"/>
      <c r="J87" s="53"/>
      <c r="K87" s="53"/>
      <c r="L87" s="53"/>
    </row>
    <row r="88" spans="1:14" s="49" customFormat="1" ht="18.75" x14ac:dyDescent="0.3">
      <c r="A88" s="50"/>
      <c r="B88" s="51"/>
      <c r="C88" s="55"/>
      <c r="D88" s="52"/>
      <c r="E88" s="52"/>
      <c r="F88" s="53"/>
      <c r="G88" s="53"/>
      <c r="H88" s="53"/>
      <c r="I88" s="53"/>
      <c r="J88" s="53"/>
      <c r="K88" s="53"/>
      <c r="L88" s="53"/>
    </row>
    <row r="89" spans="1:14" s="19" customFormat="1" ht="19.5" thickBot="1" x14ac:dyDescent="0.35">
      <c r="A89" s="31"/>
      <c r="B89" s="32"/>
      <c r="C89" s="32"/>
      <c r="D89" s="33"/>
      <c r="E89" s="33"/>
      <c r="F89" s="32"/>
      <c r="G89" s="32"/>
      <c r="H89" s="32"/>
      <c r="I89" s="32"/>
      <c r="J89" s="32"/>
      <c r="K89" s="32"/>
      <c r="L89" s="32"/>
      <c r="M89" s="49"/>
      <c r="N89" s="49"/>
    </row>
    <row r="90" spans="1:14" s="19" customFormat="1" ht="19.5" thickBot="1" x14ac:dyDescent="0.35">
      <c r="A90" s="82"/>
      <c r="B90" s="28" t="s">
        <v>279</v>
      </c>
      <c r="C90" s="29"/>
      <c r="D90" s="34"/>
      <c r="E90" s="34"/>
      <c r="F90" s="29"/>
      <c r="G90" s="29"/>
      <c r="H90" s="29"/>
      <c r="I90" s="29"/>
      <c r="J90" s="29"/>
      <c r="K90" s="29"/>
      <c r="L90" s="35"/>
      <c r="M90" s="49"/>
      <c r="N90" s="49"/>
    </row>
    <row r="91" spans="1:14" s="19" customFormat="1" ht="19.5" thickBot="1" x14ac:dyDescent="0.35">
      <c r="A91" s="69" t="s">
        <v>63</v>
      </c>
      <c r="B91" s="73" t="s">
        <v>273</v>
      </c>
      <c r="C91" s="73" t="s">
        <v>274</v>
      </c>
      <c r="D91" s="74" t="s">
        <v>33</v>
      </c>
      <c r="E91" s="74" t="s">
        <v>64</v>
      </c>
      <c r="F91" s="75">
        <v>48000</v>
      </c>
      <c r="G91" s="75">
        <f>+F91*2.87%</f>
        <v>1377.6</v>
      </c>
      <c r="H91" s="75">
        <f>+F91*3.04%</f>
        <v>1459.2</v>
      </c>
      <c r="I91" s="75">
        <v>1333.62</v>
      </c>
      <c r="J91" s="75">
        <v>9470.25</v>
      </c>
      <c r="K91" s="75">
        <f>+G91+H91+I91+J91</f>
        <v>13640.67</v>
      </c>
      <c r="L91" s="75">
        <f>+F91-K91</f>
        <v>34359.33</v>
      </c>
      <c r="M91" s="118"/>
      <c r="N91" s="49"/>
    </row>
    <row r="92" spans="1:14" s="19" customFormat="1" ht="19.5" thickBot="1" x14ac:dyDescent="0.35">
      <c r="A92" s="63"/>
      <c r="B92" s="64"/>
      <c r="C92" s="65">
        <f>+COUNTA(C90:C91)</f>
        <v>1</v>
      </c>
      <c r="D92" s="66"/>
      <c r="E92" s="66"/>
      <c r="F92" s="67">
        <f t="shared" ref="F92:L92" si="18">SUM(F91)</f>
        <v>48000</v>
      </c>
      <c r="G92" s="67">
        <f t="shared" si="18"/>
        <v>1377.6</v>
      </c>
      <c r="H92" s="67">
        <f t="shared" si="18"/>
        <v>1459.2</v>
      </c>
      <c r="I92" s="67">
        <f t="shared" si="18"/>
        <v>1333.62</v>
      </c>
      <c r="J92" s="67">
        <f t="shared" si="18"/>
        <v>9470.25</v>
      </c>
      <c r="K92" s="67">
        <f t="shared" si="18"/>
        <v>13640.67</v>
      </c>
      <c r="L92" s="68">
        <f t="shared" si="18"/>
        <v>34359.33</v>
      </c>
      <c r="M92" s="49"/>
      <c r="N92" s="49"/>
    </row>
    <row r="93" spans="1:14" s="49" customFormat="1" ht="19.5" thickBot="1" x14ac:dyDescent="0.35">
      <c r="A93" s="50"/>
      <c r="B93" s="51"/>
      <c r="C93" s="55"/>
      <c r="D93" s="52"/>
      <c r="E93" s="52"/>
      <c r="F93" s="53"/>
      <c r="G93" s="53"/>
      <c r="H93" s="53"/>
      <c r="I93" s="53"/>
      <c r="J93" s="53"/>
      <c r="K93" s="53"/>
      <c r="L93" s="53"/>
    </row>
    <row r="94" spans="1:14" s="19" customFormat="1" ht="19.5" thickBot="1" x14ac:dyDescent="0.35">
      <c r="A94" s="28"/>
      <c r="B94" s="28" t="s">
        <v>278</v>
      </c>
      <c r="C94" s="29"/>
      <c r="D94" s="34"/>
      <c r="E94" s="34"/>
      <c r="F94" s="29"/>
      <c r="G94" s="29"/>
      <c r="H94" s="29"/>
      <c r="I94" s="29"/>
      <c r="J94" s="29"/>
      <c r="K94" s="29"/>
      <c r="L94" s="35"/>
      <c r="M94" s="49"/>
      <c r="N94" s="49"/>
    </row>
    <row r="95" spans="1:14" s="19" customFormat="1" ht="18.75" x14ac:dyDescent="0.3">
      <c r="A95" s="23" t="s">
        <v>66</v>
      </c>
      <c r="B95" s="24" t="s">
        <v>275</v>
      </c>
      <c r="C95" s="24" t="s">
        <v>67</v>
      </c>
      <c r="D95" s="38" t="s">
        <v>46</v>
      </c>
      <c r="E95" s="38" t="s">
        <v>13</v>
      </c>
      <c r="F95" s="26">
        <v>26250</v>
      </c>
      <c r="G95" s="26">
        <f t="shared" ref="G95:G118" si="19">+F95*2.87%</f>
        <v>753.375</v>
      </c>
      <c r="H95" s="26">
        <f t="shared" ref="H95:H118" si="20">+F95*3.04%</f>
        <v>798</v>
      </c>
      <c r="I95" s="26">
        <v>0</v>
      </c>
      <c r="J95" s="26">
        <v>1071</v>
      </c>
      <c r="K95" s="26">
        <f t="shared" ref="K95:K118" si="21">+G95+H95+I95+J95</f>
        <v>2622.375</v>
      </c>
      <c r="L95" s="26">
        <v>23627.62</v>
      </c>
      <c r="M95" s="49"/>
      <c r="N95" s="49"/>
    </row>
    <row r="96" spans="1:14" s="19" customFormat="1" ht="18.75" x14ac:dyDescent="0.3">
      <c r="A96" s="23" t="s">
        <v>65</v>
      </c>
      <c r="B96" s="24" t="s">
        <v>68</v>
      </c>
      <c r="C96" s="24" t="s">
        <v>69</v>
      </c>
      <c r="D96" s="38" t="s">
        <v>46</v>
      </c>
      <c r="E96" s="38" t="s">
        <v>13</v>
      </c>
      <c r="F96" s="26">
        <v>35000</v>
      </c>
      <c r="G96" s="26">
        <f t="shared" si="19"/>
        <v>1004.5</v>
      </c>
      <c r="H96" s="26">
        <f t="shared" si="20"/>
        <v>1064</v>
      </c>
      <c r="I96" s="26">
        <v>0</v>
      </c>
      <c r="J96" s="26">
        <v>11609.34</v>
      </c>
      <c r="K96" s="26">
        <f t="shared" si="21"/>
        <v>13677.84</v>
      </c>
      <c r="L96" s="26">
        <f t="shared" ref="L96:L118" si="22">+F96-K96</f>
        <v>21322.16</v>
      </c>
      <c r="M96" s="49"/>
      <c r="N96" s="49"/>
    </row>
    <row r="97" spans="1:14" s="19" customFormat="1" ht="18.75" x14ac:dyDescent="0.3">
      <c r="A97" s="23" t="s">
        <v>70</v>
      </c>
      <c r="B97" s="24" t="s">
        <v>276</v>
      </c>
      <c r="C97" s="24" t="s">
        <v>71</v>
      </c>
      <c r="D97" s="38" t="s">
        <v>46</v>
      </c>
      <c r="E97" s="38" t="s">
        <v>13</v>
      </c>
      <c r="F97" s="26">
        <v>40000</v>
      </c>
      <c r="G97" s="26">
        <f t="shared" si="19"/>
        <v>1148</v>
      </c>
      <c r="H97" s="26">
        <f t="shared" si="20"/>
        <v>1216</v>
      </c>
      <c r="I97" s="26">
        <v>442.65</v>
      </c>
      <c r="J97" s="26">
        <v>125</v>
      </c>
      <c r="K97" s="26">
        <f t="shared" si="21"/>
        <v>2931.65</v>
      </c>
      <c r="L97" s="26">
        <f t="shared" si="22"/>
        <v>37068.35</v>
      </c>
      <c r="M97" s="49"/>
      <c r="N97" s="49"/>
    </row>
    <row r="98" spans="1:14" s="19" customFormat="1" ht="18.75" x14ac:dyDescent="0.3">
      <c r="A98" s="23" t="s">
        <v>72</v>
      </c>
      <c r="B98" s="24" t="s">
        <v>73</v>
      </c>
      <c r="C98" s="24" t="s">
        <v>74</v>
      </c>
      <c r="D98" s="38" t="s">
        <v>46</v>
      </c>
      <c r="E98" s="38" t="s">
        <v>13</v>
      </c>
      <c r="F98" s="26">
        <v>15400</v>
      </c>
      <c r="G98" s="26">
        <f t="shared" si="19"/>
        <v>441.98</v>
      </c>
      <c r="H98" s="26">
        <f t="shared" si="20"/>
        <v>468.16</v>
      </c>
      <c r="I98" s="26">
        <v>0</v>
      </c>
      <c r="J98" s="26">
        <v>125</v>
      </c>
      <c r="K98" s="26">
        <f t="shared" si="21"/>
        <v>1035.1400000000001</v>
      </c>
      <c r="L98" s="26">
        <f t="shared" si="22"/>
        <v>14364.86</v>
      </c>
      <c r="M98" s="49"/>
      <c r="N98" s="49"/>
    </row>
    <row r="99" spans="1:14" s="19" customFormat="1" ht="18.75" x14ac:dyDescent="0.3">
      <c r="A99" s="23" t="s">
        <v>75</v>
      </c>
      <c r="B99" s="24" t="s">
        <v>277</v>
      </c>
      <c r="C99" s="24" t="s">
        <v>74</v>
      </c>
      <c r="D99" s="38" t="s">
        <v>46</v>
      </c>
      <c r="E99" s="38" t="s">
        <v>13</v>
      </c>
      <c r="F99" s="26">
        <v>20000</v>
      </c>
      <c r="G99" s="26">
        <f t="shared" si="19"/>
        <v>574</v>
      </c>
      <c r="H99" s="26">
        <f t="shared" si="20"/>
        <v>608</v>
      </c>
      <c r="I99" s="26">
        <v>0</v>
      </c>
      <c r="J99" s="26">
        <v>995.82</v>
      </c>
      <c r="K99" s="26">
        <f t="shared" si="21"/>
        <v>2177.8200000000002</v>
      </c>
      <c r="L99" s="26">
        <f t="shared" si="22"/>
        <v>17822.18</v>
      </c>
      <c r="M99" s="49"/>
      <c r="N99" s="49"/>
    </row>
    <row r="100" spans="1:14" s="19" customFormat="1" ht="18.75" x14ac:dyDescent="0.3">
      <c r="A100" s="23" t="s">
        <v>76</v>
      </c>
      <c r="B100" s="24" t="s">
        <v>77</v>
      </c>
      <c r="C100" s="24" t="s">
        <v>74</v>
      </c>
      <c r="D100" s="38" t="s">
        <v>46</v>
      </c>
      <c r="E100" s="38" t="s">
        <v>13</v>
      </c>
      <c r="F100" s="26">
        <v>25000</v>
      </c>
      <c r="G100" s="26">
        <f t="shared" si="19"/>
        <v>717.5</v>
      </c>
      <c r="H100" s="26">
        <f t="shared" si="20"/>
        <v>760</v>
      </c>
      <c r="I100" s="26">
        <v>0</v>
      </c>
      <c r="J100" s="26">
        <v>14063.08</v>
      </c>
      <c r="K100" s="26">
        <f t="shared" si="21"/>
        <v>15540.58</v>
      </c>
      <c r="L100" s="26">
        <f t="shared" si="22"/>
        <v>9459.42</v>
      </c>
      <c r="M100" s="49"/>
      <c r="N100" s="49"/>
    </row>
    <row r="101" spans="1:14" s="19" customFormat="1" ht="18.75" x14ac:dyDescent="0.3">
      <c r="A101" s="23" t="s">
        <v>78</v>
      </c>
      <c r="B101" s="24" t="s">
        <v>354</v>
      </c>
      <c r="C101" s="24" t="s">
        <v>74</v>
      </c>
      <c r="D101" s="38" t="s">
        <v>46</v>
      </c>
      <c r="E101" s="38" t="s">
        <v>13</v>
      </c>
      <c r="F101" s="26">
        <v>18700</v>
      </c>
      <c r="G101" s="26">
        <f t="shared" si="19"/>
        <v>536.68999999999994</v>
      </c>
      <c r="H101" s="26">
        <f t="shared" si="20"/>
        <v>568.48</v>
      </c>
      <c r="I101" s="26">
        <v>0</v>
      </c>
      <c r="J101" s="26">
        <v>7125.68</v>
      </c>
      <c r="K101" s="26">
        <f t="shared" si="21"/>
        <v>8230.85</v>
      </c>
      <c r="L101" s="26">
        <f t="shared" si="22"/>
        <v>10469.15</v>
      </c>
      <c r="M101" s="49"/>
      <c r="N101" s="49"/>
    </row>
    <row r="102" spans="1:14" s="19" customFormat="1" ht="18.75" x14ac:dyDescent="0.3">
      <c r="A102" s="23" t="s">
        <v>79</v>
      </c>
      <c r="B102" s="24" t="s">
        <v>80</v>
      </c>
      <c r="C102" s="24" t="s">
        <v>74</v>
      </c>
      <c r="D102" s="38" t="s">
        <v>46</v>
      </c>
      <c r="E102" s="38" t="s">
        <v>13</v>
      </c>
      <c r="F102" s="26">
        <v>15400</v>
      </c>
      <c r="G102" s="26">
        <f t="shared" si="19"/>
        <v>441.98</v>
      </c>
      <c r="H102" s="26">
        <f t="shared" si="20"/>
        <v>468.16</v>
      </c>
      <c r="I102" s="26">
        <v>0</v>
      </c>
      <c r="J102" s="26">
        <v>7570.11</v>
      </c>
      <c r="K102" s="26">
        <f t="shared" si="21"/>
        <v>8480.25</v>
      </c>
      <c r="L102" s="26">
        <f t="shared" si="22"/>
        <v>6919.75</v>
      </c>
      <c r="M102" s="49"/>
      <c r="N102" s="49"/>
    </row>
    <row r="103" spans="1:14" s="19" customFormat="1" ht="18.75" x14ac:dyDescent="0.3">
      <c r="A103" s="23" t="s">
        <v>380</v>
      </c>
      <c r="B103" s="24" t="s">
        <v>381</v>
      </c>
      <c r="C103" s="24" t="s">
        <v>382</v>
      </c>
      <c r="D103" s="38" t="s">
        <v>46</v>
      </c>
      <c r="E103" s="38" t="s">
        <v>13</v>
      </c>
      <c r="F103" s="26">
        <v>22000</v>
      </c>
      <c r="G103" s="26">
        <f t="shared" si="19"/>
        <v>631.4</v>
      </c>
      <c r="H103" s="26">
        <f t="shared" si="20"/>
        <v>668.8</v>
      </c>
      <c r="I103" s="26"/>
      <c r="J103" s="26">
        <v>3361.83</v>
      </c>
      <c r="K103" s="26">
        <f t="shared" si="21"/>
        <v>4662.03</v>
      </c>
      <c r="L103" s="26">
        <f t="shared" si="22"/>
        <v>17337.97</v>
      </c>
      <c r="M103" s="49"/>
      <c r="N103" s="49"/>
    </row>
    <row r="104" spans="1:14" s="19" customFormat="1" ht="18.75" x14ac:dyDescent="0.3">
      <c r="A104" s="23" t="s">
        <v>81</v>
      </c>
      <c r="B104" s="24" t="s">
        <v>82</v>
      </c>
      <c r="C104" s="24" t="s">
        <v>83</v>
      </c>
      <c r="D104" s="38" t="s">
        <v>33</v>
      </c>
      <c r="E104" s="38" t="s">
        <v>13</v>
      </c>
      <c r="F104" s="26">
        <v>15400</v>
      </c>
      <c r="G104" s="26">
        <f t="shared" si="19"/>
        <v>441.98</v>
      </c>
      <c r="H104" s="26">
        <f t="shared" si="20"/>
        <v>468.16</v>
      </c>
      <c r="I104" s="26">
        <v>0</v>
      </c>
      <c r="J104" s="26">
        <v>5470.14</v>
      </c>
      <c r="K104" s="26">
        <f t="shared" si="21"/>
        <v>6380.2800000000007</v>
      </c>
      <c r="L104" s="26">
        <f t="shared" si="22"/>
        <v>9019.7199999999993</v>
      </c>
      <c r="M104" s="49"/>
      <c r="N104" s="49"/>
    </row>
    <row r="105" spans="1:14" s="19" customFormat="1" ht="18.75" x14ac:dyDescent="0.3">
      <c r="A105" s="23" t="s">
        <v>84</v>
      </c>
      <c r="B105" s="24" t="s">
        <v>85</v>
      </c>
      <c r="C105" s="24" t="s">
        <v>83</v>
      </c>
      <c r="D105" s="38" t="s">
        <v>46</v>
      </c>
      <c r="E105" s="38" t="s">
        <v>12</v>
      </c>
      <c r="F105" s="26">
        <v>15400</v>
      </c>
      <c r="G105" s="26">
        <f t="shared" si="19"/>
        <v>441.98</v>
      </c>
      <c r="H105" s="26">
        <f t="shared" si="20"/>
        <v>468.16</v>
      </c>
      <c r="I105" s="26">
        <v>0</v>
      </c>
      <c r="J105" s="26">
        <v>9504.61</v>
      </c>
      <c r="K105" s="26">
        <f t="shared" si="21"/>
        <v>10414.75</v>
      </c>
      <c r="L105" s="26">
        <f t="shared" si="22"/>
        <v>4985.25</v>
      </c>
      <c r="M105" s="49"/>
      <c r="N105" s="49"/>
    </row>
    <row r="106" spans="1:14" s="19" customFormat="1" ht="18.75" x14ac:dyDescent="0.3">
      <c r="A106" s="23" t="s">
        <v>88</v>
      </c>
      <c r="B106" s="24" t="s">
        <v>355</v>
      </c>
      <c r="C106" s="24" t="s">
        <v>83</v>
      </c>
      <c r="D106" s="38" t="s">
        <v>33</v>
      </c>
      <c r="E106" s="38" t="s">
        <v>12</v>
      </c>
      <c r="F106" s="26">
        <v>15400</v>
      </c>
      <c r="G106" s="26">
        <f t="shared" si="19"/>
        <v>441.98</v>
      </c>
      <c r="H106" s="26">
        <f t="shared" si="20"/>
        <v>468.16</v>
      </c>
      <c r="I106" s="26">
        <v>0</v>
      </c>
      <c r="J106" s="26">
        <v>1995</v>
      </c>
      <c r="K106" s="26">
        <f t="shared" si="21"/>
        <v>2905.1400000000003</v>
      </c>
      <c r="L106" s="26">
        <f t="shared" si="22"/>
        <v>12494.86</v>
      </c>
      <c r="M106" s="49"/>
      <c r="N106" s="49"/>
    </row>
    <row r="107" spans="1:14" s="19" customFormat="1" ht="18.75" x14ac:dyDescent="0.3">
      <c r="A107" s="23" t="s">
        <v>89</v>
      </c>
      <c r="B107" s="24" t="s">
        <v>90</v>
      </c>
      <c r="C107" s="24" t="s">
        <v>83</v>
      </c>
      <c r="D107" s="38" t="s">
        <v>46</v>
      </c>
      <c r="E107" s="38" t="s">
        <v>12</v>
      </c>
      <c r="F107" s="26">
        <v>15400</v>
      </c>
      <c r="G107" s="26">
        <f t="shared" si="19"/>
        <v>441.98</v>
      </c>
      <c r="H107" s="26">
        <f t="shared" si="20"/>
        <v>468.16</v>
      </c>
      <c r="I107" s="26">
        <v>0</v>
      </c>
      <c r="J107" s="26">
        <v>225</v>
      </c>
      <c r="K107" s="26">
        <f t="shared" si="21"/>
        <v>1135.1400000000001</v>
      </c>
      <c r="L107" s="26">
        <f t="shared" si="22"/>
        <v>14264.86</v>
      </c>
      <c r="M107" s="49"/>
      <c r="N107" s="49"/>
    </row>
    <row r="108" spans="1:14" s="49" customFormat="1" ht="18.75" x14ac:dyDescent="0.3">
      <c r="A108" s="23" t="s">
        <v>91</v>
      </c>
      <c r="B108" s="24" t="s">
        <v>291</v>
      </c>
      <c r="C108" s="24" t="s">
        <v>83</v>
      </c>
      <c r="D108" s="38" t="s">
        <v>46</v>
      </c>
      <c r="E108" s="38" t="s">
        <v>12</v>
      </c>
      <c r="F108" s="26">
        <v>15400</v>
      </c>
      <c r="G108" s="26">
        <f t="shared" si="19"/>
        <v>441.98</v>
      </c>
      <c r="H108" s="26">
        <f t="shared" si="20"/>
        <v>468.16</v>
      </c>
      <c r="I108" s="26">
        <v>0</v>
      </c>
      <c r="J108" s="26">
        <v>1371.76</v>
      </c>
      <c r="K108" s="26">
        <f t="shared" si="21"/>
        <v>2281.9</v>
      </c>
      <c r="L108" s="26">
        <f t="shared" si="22"/>
        <v>13118.1</v>
      </c>
    </row>
    <row r="109" spans="1:14" s="19" customFormat="1" ht="18.75" x14ac:dyDescent="0.3">
      <c r="A109" s="23" t="s">
        <v>92</v>
      </c>
      <c r="B109" s="24" t="s">
        <v>356</v>
      </c>
      <c r="C109" s="24" t="s">
        <v>83</v>
      </c>
      <c r="D109" s="38" t="s">
        <v>46</v>
      </c>
      <c r="E109" s="38" t="s">
        <v>12</v>
      </c>
      <c r="F109" s="26">
        <v>15400</v>
      </c>
      <c r="G109" s="26">
        <f t="shared" si="19"/>
        <v>441.98</v>
      </c>
      <c r="H109" s="26">
        <f t="shared" si="20"/>
        <v>468.16</v>
      </c>
      <c r="I109" s="26">
        <v>0</v>
      </c>
      <c r="J109" s="26">
        <v>2021</v>
      </c>
      <c r="K109" s="26">
        <f t="shared" si="21"/>
        <v>2931.1400000000003</v>
      </c>
      <c r="L109" s="26">
        <f t="shared" si="22"/>
        <v>12468.86</v>
      </c>
      <c r="M109" s="49"/>
      <c r="N109" s="49"/>
    </row>
    <row r="110" spans="1:14" s="19" customFormat="1" ht="18.75" x14ac:dyDescent="0.3">
      <c r="A110" s="23" t="s">
        <v>93</v>
      </c>
      <c r="B110" s="24" t="s">
        <v>290</v>
      </c>
      <c r="C110" s="24" t="s">
        <v>83</v>
      </c>
      <c r="D110" s="38" t="s">
        <v>46</v>
      </c>
      <c r="E110" s="38" t="s">
        <v>12</v>
      </c>
      <c r="F110" s="26">
        <v>15400</v>
      </c>
      <c r="G110" s="26">
        <f t="shared" si="19"/>
        <v>441.98</v>
      </c>
      <c r="H110" s="26">
        <f t="shared" si="20"/>
        <v>468.16</v>
      </c>
      <c r="I110" s="26">
        <v>0</v>
      </c>
      <c r="J110" s="26">
        <v>4932.88</v>
      </c>
      <c r="K110" s="26">
        <f t="shared" si="21"/>
        <v>5843.02</v>
      </c>
      <c r="L110" s="26">
        <f t="shared" si="22"/>
        <v>9556.98</v>
      </c>
      <c r="M110" s="49"/>
      <c r="N110" s="49"/>
    </row>
    <row r="111" spans="1:14" s="19" customFormat="1" ht="18.75" x14ac:dyDescent="0.3">
      <c r="A111" s="23" t="s">
        <v>94</v>
      </c>
      <c r="B111" s="24" t="s">
        <v>95</v>
      </c>
      <c r="C111" s="24" t="s">
        <v>83</v>
      </c>
      <c r="D111" s="38" t="s">
        <v>46</v>
      </c>
      <c r="E111" s="38" t="s">
        <v>13</v>
      </c>
      <c r="F111" s="26">
        <v>15400</v>
      </c>
      <c r="G111" s="26">
        <f t="shared" si="19"/>
        <v>441.98</v>
      </c>
      <c r="H111" s="26">
        <f t="shared" si="20"/>
        <v>468.16</v>
      </c>
      <c r="I111" s="26">
        <v>0</v>
      </c>
      <c r="J111" s="26">
        <v>5019.22</v>
      </c>
      <c r="K111" s="26">
        <f t="shared" si="21"/>
        <v>5929.3600000000006</v>
      </c>
      <c r="L111" s="26">
        <f t="shared" si="22"/>
        <v>9470.64</v>
      </c>
      <c r="M111" s="49"/>
      <c r="N111" s="49"/>
    </row>
    <row r="112" spans="1:14" s="19" customFormat="1" ht="18.75" x14ac:dyDescent="0.3">
      <c r="A112" s="23" t="s">
        <v>96</v>
      </c>
      <c r="B112" s="24" t="s">
        <v>351</v>
      </c>
      <c r="C112" s="24" t="s">
        <v>83</v>
      </c>
      <c r="D112" s="38" t="s">
        <v>46</v>
      </c>
      <c r="E112" s="38" t="s">
        <v>12</v>
      </c>
      <c r="F112" s="26">
        <v>15400</v>
      </c>
      <c r="G112" s="26">
        <f t="shared" si="19"/>
        <v>441.98</v>
      </c>
      <c r="H112" s="26">
        <f t="shared" si="20"/>
        <v>468.16</v>
      </c>
      <c r="I112" s="26">
        <v>0</v>
      </c>
      <c r="J112" s="26">
        <v>6261</v>
      </c>
      <c r="K112" s="26">
        <f t="shared" si="21"/>
        <v>7171.14</v>
      </c>
      <c r="L112" s="26">
        <f t="shared" si="22"/>
        <v>8228.86</v>
      </c>
      <c r="M112" s="49"/>
      <c r="N112" s="49"/>
    </row>
    <row r="113" spans="1:14" s="19" customFormat="1" ht="18.75" x14ac:dyDescent="0.3">
      <c r="A113" s="23" t="s">
        <v>97</v>
      </c>
      <c r="B113" s="24" t="s">
        <v>98</v>
      </c>
      <c r="C113" s="24" t="s">
        <v>83</v>
      </c>
      <c r="D113" s="38" t="s">
        <v>46</v>
      </c>
      <c r="E113" s="38" t="s">
        <v>13</v>
      </c>
      <c r="F113" s="26">
        <v>15400</v>
      </c>
      <c r="G113" s="26">
        <f t="shared" si="19"/>
        <v>441.98</v>
      </c>
      <c r="H113" s="26">
        <f t="shared" si="20"/>
        <v>468.16</v>
      </c>
      <c r="I113" s="26">
        <v>0</v>
      </c>
      <c r="J113" s="26">
        <v>3320.63</v>
      </c>
      <c r="K113" s="26">
        <f t="shared" si="21"/>
        <v>4230.7700000000004</v>
      </c>
      <c r="L113" s="26">
        <f t="shared" si="22"/>
        <v>11169.23</v>
      </c>
      <c r="M113" s="49"/>
      <c r="N113" s="49"/>
    </row>
    <row r="114" spans="1:14" s="19" customFormat="1" ht="18.75" x14ac:dyDescent="0.3">
      <c r="A114" s="23" t="s">
        <v>99</v>
      </c>
      <c r="B114" s="24" t="s">
        <v>100</v>
      </c>
      <c r="C114" s="24" t="s">
        <v>83</v>
      </c>
      <c r="D114" s="38" t="s">
        <v>46</v>
      </c>
      <c r="E114" s="38" t="s">
        <v>12</v>
      </c>
      <c r="F114" s="26">
        <v>15400</v>
      </c>
      <c r="G114" s="26">
        <f t="shared" si="19"/>
        <v>441.98</v>
      </c>
      <c r="H114" s="26">
        <f t="shared" si="20"/>
        <v>468.16</v>
      </c>
      <c r="I114" s="26">
        <v>0</v>
      </c>
      <c r="J114" s="26">
        <v>8363.0499999999993</v>
      </c>
      <c r="K114" s="26">
        <f t="shared" si="21"/>
        <v>9273.1899999999987</v>
      </c>
      <c r="L114" s="26">
        <f t="shared" si="22"/>
        <v>6126.8100000000013</v>
      </c>
      <c r="M114" s="49"/>
      <c r="N114" s="49"/>
    </row>
    <row r="115" spans="1:14" s="19" customFormat="1" ht="18.75" x14ac:dyDescent="0.3">
      <c r="A115" s="23" t="s">
        <v>404</v>
      </c>
      <c r="B115" s="24" t="s">
        <v>399</v>
      </c>
      <c r="C115" s="24" t="s">
        <v>83</v>
      </c>
      <c r="D115" s="38" t="s">
        <v>46</v>
      </c>
      <c r="E115" s="38" t="s">
        <v>12</v>
      </c>
      <c r="F115" s="26">
        <v>15400</v>
      </c>
      <c r="G115" s="26">
        <f t="shared" si="19"/>
        <v>441.98</v>
      </c>
      <c r="H115" s="26">
        <f t="shared" si="20"/>
        <v>468.16</v>
      </c>
      <c r="I115" s="26"/>
      <c r="J115" s="26">
        <v>2129</v>
      </c>
      <c r="K115" s="26">
        <f>+G115+H115+J115</f>
        <v>3039.1400000000003</v>
      </c>
      <c r="L115" s="26">
        <f t="shared" si="22"/>
        <v>12360.86</v>
      </c>
      <c r="M115" s="49"/>
      <c r="N115" s="49"/>
    </row>
    <row r="116" spans="1:14" s="19" customFormat="1" ht="18.75" x14ac:dyDescent="0.3">
      <c r="A116" s="23" t="s">
        <v>102</v>
      </c>
      <c r="B116" s="24" t="s">
        <v>103</v>
      </c>
      <c r="C116" s="24" t="s">
        <v>255</v>
      </c>
      <c r="D116" s="38" t="s">
        <v>46</v>
      </c>
      <c r="E116" s="38" t="s">
        <v>13</v>
      </c>
      <c r="F116" s="26">
        <v>25000</v>
      </c>
      <c r="G116" s="26">
        <f t="shared" si="19"/>
        <v>717.5</v>
      </c>
      <c r="H116" s="26">
        <f t="shared" si="20"/>
        <v>760</v>
      </c>
      <c r="I116" s="26">
        <v>0</v>
      </c>
      <c r="J116" s="26">
        <v>6778.8</v>
      </c>
      <c r="K116" s="26">
        <f t="shared" si="21"/>
        <v>8256.2999999999993</v>
      </c>
      <c r="L116" s="26">
        <f t="shared" si="22"/>
        <v>16743.7</v>
      </c>
      <c r="M116" s="49"/>
      <c r="N116" s="49"/>
    </row>
    <row r="117" spans="1:14" s="19" customFormat="1" ht="18.75" x14ac:dyDescent="0.3">
      <c r="A117" s="23" t="s">
        <v>104</v>
      </c>
      <c r="B117" s="24" t="s">
        <v>105</v>
      </c>
      <c r="C117" s="24" t="s">
        <v>101</v>
      </c>
      <c r="D117" s="38" t="s">
        <v>46</v>
      </c>
      <c r="E117" s="38" t="s">
        <v>13</v>
      </c>
      <c r="F117" s="26">
        <v>25000</v>
      </c>
      <c r="G117" s="26">
        <f t="shared" si="19"/>
        <v>717.5</v>
      </c>
      <c r="H117" s="26">
        <f t="shared" si="20"/>
        <v>760</v>
      </c>
      <c r="I117" s="26">
        <v>0</v>
      </c>
      <c r="J117" s="26">
        <v>14571.78</v>
      </c>
      <c r="K117" s="26">
        <f t="shared" si="21"/>
        <v>16049.28</v>
      </c>
      <c r="L117" s="26">
        <f t="shared" si="22"/>
        <v>8950.7199999999993</v>
      </c>
      <c r="M117" s="49"/>
      <c r="N117" s="49"/>
    </row>
    <row r="118" spans="1:14" s="19" customFormat="1" ht="18.75" x14ac:dyDescent="0.3">
      <c r="A118" s="23" t="s">
        <v>413</v>
      </c>
      <c r="B118" s="24" t="s">
        <v>412</v>
      </c>
      <c r="C118" s="24" t="s">
        <v>255</v>
      </c>
      <c r="D118" s="38" t="s">
        <v>46</v>
      </c>
      <c r="E118" s="38" t="s">
        <v>13</v>
      </c>
      <c r="F118" s="26">
        <v>25000</v>
      </c>
      <c r="G118" s="26">
        <f t="shared" si="19"/>
        <v>717.5</v>
      </c>
      <c r="H118" s="26">
        <f t="shared" si="20"/>
        <v>760</v>
      </c>
      <c r="I118" s="26">
        <v>0</v>
      </c>
      <c r="J118" s="26">
        <v>3625</v>
      </c>
      <c r="K118" s="26">
        <f t="shared" si="21"/>
        <v>5102.5</v>
      </c>
      <c r="L118" s="26">
        <f t="shared" si="22"/>
        <v>19897.5</v>
      </c>
      <c r="M118" s="49"/>
      <c r="N118" s="49"/>
    </row>
    <row r="119" spans="1:14" s="19" customFormat="1" ht="19.5" thickBot="1" x14ac:dyDescent="0.35">
      <c r="A119" s="93"/>
      <c r="B119" s="94"/>
      <c r="C119" s="95">
        <f>+COUNTA(C95:C118)</f>
        <v>24</v>
      </c>
      <c r="D119" s="96"/>
      <c r="E119" s="96"/>
      <c r="F119" s="97">
        <f>SUM(F95:F118)</f>
        <v>477550</v>
      </c>
      <c r="G119" s="97">
        <f>SUM(G95:G118)</f>
        <v>13705.684999999994</v>
      </c>
      <c r="H119" s="97">
        <f>SUM(H95:H118)</f>
        <v>14517.519999999999</v>
      </c>
      <c r="I119" s="97">
        <f>SUM(I95:I118)</f>
        <v>442.65</v>
      </c>
      <c r="J119" s="97">
        <f>SUM(J95:J118)</f>
        <v>121635.73000000001</v>
      </c>
      <c r="K119" s="97">
        <f>SUM(K95:K118)</f>
        <v>150301.58500000002</v>
      </c>
      <c r="L119" s="98">
        <f>SUM(L95:L118)</f>
        <v>327248.40999999997</v>
      </c>
      <c r="M119" s="49"/>
      <c r="N119" s="49"/>
    </row>
    <row r="120" spans="1:14" s="19" customFormat="1" ht="19.5" thickBot="1" x14ac:dyDescent="0.35">
      <c r="A120" s="31"/>
      <c r="B120" s="32"/>
      <c r="C120" s="32"/>
      <c r="D120" s="33"/>
      <c r="E120" s="33"/>
      <c r="F120" s="32"/>
      <c r="G120" s="32"/>
      <c r="H120" s="32"/>
      <c r="I120" s="32"/>
      <c r="J120" s="32"/>
      <c r="K120" s="32"/>
      <c r="L120" s="32"/>
      <c r="M120" s="49"/>
      <c r="N120" s="49"/>
    </row>
    <row r="121" spans="1:14" s="19" customFormat="1" ht="19.5" thickBot="1" x14ac:dyDescent="0.35">
      <c r="A121" s="82"/>
      <c r="B121" s="28" t="s">
        <v>386</v>
      </c>
      <c r="C121" s="29"/>
      <c r="D121" s="34"/>
      <c r="E121" s="34"/>
      <c r="F121" s="29"/>
      <c r="G121" s="29"/>
      <c r="H121" s="29"/>
      <c r="I121" s="29"/>
      <c r="J121" s="29"/>
      <c r="K121" s="29"/>
      <c r="L121" s="35"/>
      <c r="M121" s="49"/>
      <c r="N121" s="49"/>
    </row>
    <row r="122" spans="1:14" s="19" customFormat="1" ht="18.75" x14ac:dyDescent="0.3">
      <c r="A122" s="83" t="s">
        <v>106</v>
      </c>
      <c r="B122" s="84" t="s">
        <v>107</v>
      </c>
      <c r="C122" s="84" t="s">
        <v>61</v>
      </c>
      <c r="D122" s="85" t="s">
        <v>25</v>
      </c>
      <c r="E122" s="85" t="s">
        <v>12</v>
      </c>
      <c r="F122" s="86">
        <v>32000</v>
      </c>
      <c r="G122" s="81">
        <f>+F122*2.87%</f>
        <v>918.4</v>
      </c>
      <c r="H122" s="81">
        <f>+F122*3.04%</f>
        <v>972.8</v>
      </c>
      <c r="I122" s="81">
        <v>0</v>
      </c>
      <c r="J122" s="81">
        <v>125</v>
      </c>
      <c r="K122" s="81">
        <f>+G122+H122+I122+J122</f>
        <v>2016.1999999999998</v>
      </c>
      <c r="L122" s="81">
        <f>+F122-K122</f>
        <v>29983.8</v>
      </c>
      <c r="M122" s="49"/>
      <c r="N122" s="49"/>
    </row>
    <row r="123" spans="1:14" s="19" customFormat="1" ht="18.75" x14ac:dyDescent="0.3">
      <c r="A123" s="39" t="s">
        <v>108</v>
      </c>
      <c r="B123" s="40" t="s">
        <v>109</v>
      </c>
      <c r="C123" s="40" t="s">
        <v>110</v>
      </c>
      <c r="D123" s="25" t="s">
        <v>46</v>
      </c>
      <c r="E123" s="41" t="s">
        <v>13</v>
      </c>
      <c r="F123" s="42">
        <v>20000</v>
      </c>
      <c r="G123" s="26">
        <f>+F123*2.87%</f>
        <v>574</v>
      </c>
      <c r="H123" s="26">
        <f>+F123*3.04%</f>
        <v>608</v>
      </c>
      <c r="I123" s="26">
        <v>0</v>
      </c>
      <c r="J123" s="26">
        <v>265</v>
      </c>
      <c r="K123" s="26">
        <f>+G123+H123+I123+J123</f>
        <v>1447</v>
      </c>
      <c r="L123" s="26">
        <f>+F123-K123</f>
        <v>18553</v>
      </c>
      <c r="M123" s="49"/>
      <c r="N123" s="49"/>
    </row>
    <row r="124" spans="1:14" s="19" customFormat="1" ht="18.75" x14ac:dyDescent="0.3">
      <c r="A124" s="39" t="s">
        <v>111</v>
      </c>
      <c r="B124" s="40" t="s">
        <v>344</v>
      </c>
      <c r="C124" s="40" t="s">
        <v>110</v>
      </c>
      <c r="D124" s="25" t="s">
        <v>46</v>
      </c>
      <c r="E124" s="41" t="s">
        <v>13</v>
      </c>
      <c r="F124" s="42">
        <v>20000</v>
      </c>
      <c r="G124" s="26">
        <f>+F124*2.87%</f>
        <v>574</v>
      </c>
      <c r="H124" s="26">
        <f>+F124*3.04%</f>
        <v>608</v>
      </c>
      <c r="I124" s="26">
        <v>0</v>
      </c>
      <c r="J124" s="26">
        <v>7518.5</v>
      </c>
      <c r="K124" s="26">
        <f>+G124+H124+I124+J124</f>
        <v>8700.5</v>
      </c>
      <c r="L124" s="26">
        <f>+F124-K124</f>
        <v>11299.5</v>
      </c>
      <c r="M124" s="49"/>
      <c r="N124" s="49"/>
    </row>
    <row r="125" spans="1:14" s="19" customFormat="1" ht="19.5" thickBot="1" x14ac:dyDescent="0.35">
      <c r="A125" s="23" t="s">
        <v>117</v>
      </c>
      <c r="B125" s="24" t="s">
        <v>345</v>
      </c>
      <c r="C125" s="24" t="s">
        <v>110</v>
      </c>
      <c r="D125" s="25" t="s">
        <v>46</v>
      </c>
      <c r="E125" s="38" t="s">
        <v>13</v>
      </c>
      <c r="F125" s="26">
        <v>22000</v>
      </c>
      <c r="G125" s="26">
        <f>+F125*2.87%</f>
        <v>631.4</v>
      </c>
      <c r="H125" s="26">
        <f>+F125*3.04%</f>
        <v>668.8</v>
      </c>
      <c r="I125" s="26">
        <v>0</v>
      </c>
      <c r="J125" s="26">
        <v>12340.6</v>
      </c>
      <c r="K125" s="26">
        <f>+G125+H125+I125+J125</f>
        <v>13640.8</v>
      </c>
      <c r="L125" s="26">
        <f>+F125-K125</f>
        <v>8359.2000000000007</v>
      </c>
      <c r="M125" s="49"/>
      <c r="N125" s="49"/>
    </row>
    <row r="126" spans="1:14" s="19" customFormat="1" ht="19.5" thickBot="1" x14ac:dyDescent="0.35">
      <c r="A126" s="63"/>
      <c r="B126" s="64"/>
      <c r="C126" s="65">
        <f>+COUNTA(C122:C125)</f>
        <v>4</v>
      </c>
      <c r="D126" s="66"/>
      <c r="E126" s="66"/>
      <c r="F126" s="67">
        <f>SUM(F122:F125)</f>
        <v>94000</v>
      </c>
      <c r="G126" s="67">
        <f>SUM(G122:G125)</f>
        <v>2697.8</v>
      </c>
      <c r="H126" s="67">
        <f>SUM(H122:H125)</f>
        <v>2857.6000000000004</v>
      </c>
      <c r="I126" s="67">
        <f>SUM(I122:I124)</f>
        <v>0</v>
      </c>
      <c r="J126" s="67">
        <f>SUM(J122:J125)</f>
        <v>20249.099999999999</v>
      </c>
      <c r="K126" s="67">
        <f>SUM(K122:K125)</f>
        <v>25804.5</v>
      </c>
      <c r="L126" s="68">
        <f>SUM(L122:L125)</f>
        <v>68195.5</v>
      </c>
      <c r="M126" s="49"/>
      <c r="N126" s="49"/>
    </row>
    <row r="127" spans="1:14" s="49" customFormat="1" ht="18.75" x14ac:dyDescent="0.3">
      <c r="A127" s="50"/>
      <c r="B127" s="51"/>
      <c r="C127" s="55"/>
      <c r="D127" s="52"/>
      <c r="E127" s="52"/>
      <c r="F127" s="53"/>
      <c r="G127" s="53"/>
      <c r="H127" s="53"/>
      <c r="I127" s="53"/>
      <c r="J127" s="53"/>
      <c r="K127" s="53"/>
      <c r="L127" s="53"/>
    </row>
    <row r="128" spans="1:14" s="49" customFormat="1" ht="18.75" x14ac:dyDescent="0.3">
      <c r="A128" s="50"/>
      <c r="B128" s="51"/>
      <c r="C128" s="55"/>
      <c r="D128" s="52"/>
      <c r="E128" s="52"/>
      <c r="F128" s="53"/>
      <c r="G128" s="53"/>
      <c r="H128" s="53"/>
      <c r="I128" s="53"/>
      <c r="J128" s="53"/>
      <c r="K128" s="53"/>
      <c r="L128" s="53"/>
    </row>
    <row r="129" spans="1:14" s="49" customFormat="1" ht="18.75" x14ac:dyDescent="0.3">
      <c r="A129" s="50"/>
      <c r="B129" s="51"/>
      <c r="C129" s="55"/>
      <c r="D129" s="52"/>
      <c r="E129" s="52"/>
      <c r="F129" s="53"/>
      <c r="G129" s="53"/>
      <c r="H129" s="53"/>
      <c r="I129" s="53"/>
      <c r="J129" s="53"/>
      <c r="K129" s="53"/>
      <c r="L129" s="53"/>
    </row>
    <row r="130" spans="1:14" s="49" customFormat="1" ht="18.75" x14ac:dyDescent="0.3">
      <c r="A130" s="50"/>
      <c r="B130" s="51"/>
      <c r="C130" s="55"/>
      <c r="D130" s="52"/>
      <c r="E130" s="52"/>
      <c r="F130" s="53"/>
      <c r="G130" s="53"/>
      <c r="H130" s="53"/>
      <c r="I130" s="53"/>
      <c r="J130" s="53"/>
      <c r="K130" s="53"/>
      <c r="L130" s="53"/>
    </row>
    <row r="131" spans="1:14" s="49" customFormat="1" ht="18.75" x14ac:dyDescent="0.3">
      <c r="A131" s="50"/>
      <c r="B131" s="51"/>
      <c r="C131" s="55"/>
      <c r="D131" s="52"/>
      <c r="E131" s="52"/>
      <c r="F131" s="53"/>
      <c r="G131" s="53"/>
      <c r="H131" s="53"/>
      <c r="I131" s="53"/>
      <c r="J131" s="53"/>
      <c r="K131" s="53"/>
      <c r="L131" s="53"/>
    </row>
    <row r="132" spans="1:14" s="49" customFormat="1" ht="18.75" x14ac:dyDescent="0.3">
      <c r="A132" s="50"/>
      <c r="B132" s="51"/>
      <c r="C132" s="55"/>
      <c r="D132" s="52"/>
      <c r="E132" s="52"/>
      <c r="F132" s="53"/>
      <c r="G132" s="53"/>
      <c r="H132" s="53"/>
      <c r="I132" s="53"/>
      <c r="J132" s="53"/>
      <c r="K132" s="53"/>
      <c r="L132" s="53"/>
    </row>
    <row r="133" spans="1:14" s="49" customFormat="1" ht="19.5" thickBot="1" x14ac:dyDescent="0.35">
      <c r="A133" s="50"/>
      <c r="B133" s="51"/>
      <c r="C133" s="55"/>
      <c r="D133" s="52"/>
      <c r="E133" s="52"/>
      <c r="F133" s="53"/>
      <c r="G133" s="53"/>
      <c r="H133" s="53"/>
      <c r="I133" s="53"/>
      <c r="J133" s="53"/>
      <c r="K133" s="53"/>
      <c r="L133" s="53"/>
    </row>
    <row r="134" spans="1:14" s="19" customFormat="1" ht="19.5" thickBot="1" x14ac:dyDescent="0.35">
      <c r="A134" s="28"/>
      <c r="B134" s="28" t="s">
        <v>292</v>
      </c>
      <c r="C134" s="29"/>
      <c r="D134" s="34"/>
      <c r="E134" s="34"/>
      <c r="F134" s="29"/>
      <c r="G134" s="29"/>
      <c r="H134" s="29"/>
      <c r="I134" s="29"/>
      <c r="J134" s="29"/>
      <c r="K134" s="29"/>
      <c r="L134" s="35"/>
      <c r="M134" s="49"/>
      <c r="N134" s="49"/>
    </row>
    <row r="135" spans="1:14" s="19" customFormat="1" ht="18.75" x14ac:dyDescent="0.3">
      <c r="A135" s="23" t="s">
        <v>112</v>
      </c>
      <c r="B135" s="24" t="s">
        <v>113</v>
      </c>
      <c r="C135" s="24" t="s">
        <v>61</v>
      </c>
      <c r="D135" s="38" t="s">
        <v>33</v>
      </c>
      <c r="E135" s="38" t="s">
        <v>13</v>
      </c>
      <c r="F135" s="26">
        <v>90000</v>
      </c>
      <c r="G135" s="26">
        <f>+F135*2.87%</f>
        <v>2583</v>
      </c>
      <c r="H135" s="26">
        <f>+F135*3.04%</f>
        <v>2736</v>
      </c>
      <c r="I135" s="26">
        <v>9753.1200000000008</v>
      </c>
      <c r="J135" s="26">
        <v>25</v>
      </c>
      <c r="K135" s="26">
        <f>+G135+H135+I135+J135</f>
        <v>15097.12</v>
      </c>
      <c r="L135" s="26">
        <f>+F135-K135</f>
        <v>74902.880000000005</v>
      </c>
      <c r="M135" s="49"/>
      <c r="N135" s="49"/>
    </row>
    <row r="136" spans="1:14" s="19" customFormat="1" ht="18.75" x14ac:dyDescent="0.3">
      <c r="A136" s="23" t="s">
        <v>114</v>
      </c>
      <c r="B136" s="24" t="s">
        <v>293</v>
      </c>
      <c r="C136" s="24" t="s">
        <v>115</v>
      </c>
      <c r="D136" s="38" t="s">
        <v>33</v>
      </c>
      <c r="E136" s="38" t="s">
        <v>12</v>
      </c>
      <c r="F136" s="26">
        <v>40000</v>
      </c>
      <c r="G136" s="26">
        <f>+F136*2.87%</f>
        <v>1148</v>
      </c>
      <c r="H136" s="26">
        <f>+F136*3.04%</f>
        <v>1216</v>
      </c>
      <c r="I136" s="26">
        <v>204.54</v>
      </c>
      <c r="J136" s="26">
        <v>1712.38</v>
      </c>
      <c r="K136" s="26">
        <f>+G136+H136+I136+J136</f>
        <v>4280.92</v>
      </c>
      <c r="L136" s="26">
        <f>+F136-K136</f>
        <v>35719.08</v>
      </c>
      <c r="M136" s="49"/>
      <c r="N136" s="49"/>
    </row>
    <row r="137" spans="1:14" s="19" customFormat="1" ht="18.75" x14ac:dyDescent="0.3">
      <c r="A137" s="23" t="s">
        <v>383</v>
      </c>
      <c r="B137" s="24" t="s">
        <v>384</v>
      </c>
      <c r="C137" s="24" t="s">
        <v>385</v>
      </c>
      <c r="D137" s="38" t="s">
        <v>33</v>
      </c>
      <c r="E137" s="38" t="s">
        <v>13</v>
      </c>
      <c r="F137" s="26">
        <v>36000</v>
      </c>
      <c r="G137" s="26">
        <f>+F137*2.87%</f>
        <v>1033.2</v>
      </c>
      <c r="H137" s="26">
        <f>+F137*3.04%</f>
        <v>1094.4000000000001</v>
      </c>
      <c r="I137" s="26"/>
      <c r="J137" s="26">
        <v>125</v>
      </c>
      <c r="K137" s="26">
        <f>+G137+H137+J137+I137</f>
        <v>2252.6000000000004</v>
      </c>
      <c r="L137" s="26">
        <f>+F137-K137</f>
        <v>33747.4</v>
      </c>
      <c r="M137" s="49"/>
      <c r="N137" s="49"/>
    </row>
    <row r="138" spans="1:14" s="19" customFormat="1" ht="19.5" thickBot="1" x14ac:dyDescent="0.35">
      <c r="A138" s="93"/>
      <c r="B138" s="94"/>
      <c r="C138" s="95">
        <f>+COUNTA(C135:C137)</f>
        <v>3</v>
      </c>
      <c r="D138" s="96"/>
      <c r="E138" s="96"/>
      <c r="F138" s="97">
        <f>SUM(F135:F137)</f>
        <v>166000</v>
      </c>
      <c r="G138" s="97">
        <f>SUM(G135:G137)</f>
        <v>4764.2</v>
      </c>
      <c r="H138" s="97">
        <f>SUM(H135:H137)</f>
        <v>5046.3999999999996</v>
      </c>
      <c r="I138" s="97">
        <f ca="1">SUM(I135:I264)</f>
        <v>9978.4000000000015</v>
      </c>
      <c r="J138" s="97">
        <f>SUM(J135:J137)</f>
        <v>1862.38</v>
      </c>
      <c r="K138" s="97">
        <f>SUM(K135:K137)</f>
        <v>21630.639999999999</v>
      </c>
      <c r="L138" s="98">
        <f>SUM(L135:L137)</f>
        <v>144369.36000000002</v>
      </c>
      <c r="M138" s="49"/>
      <c r="N138" s="49"/>
    </row>
    <row r="139" spans="1:14" s="49" customFormat="1" ht="19.5" thickBot="1" x14ac:dyDescent="0.35">
      <c r="A139" s="50"/>
      <c r="B139" s="51"/>
      <c r="C139" s="55"/>
      <c r="D139" s="52"/>
      <c r="E139" s="52"/>
      <c r="F139" s="53"/>
      <c r="G139" s="53"/>
      <c r="H139" s="53"/>
      <c r="I139" s="53"/>
      <c r="J139" s="53"/>
      <c r="K139" s="53"/>
      <c r="L139" s="53"/>
    </row>
    <row r="140" spans="1:14" s="19" customFormat="1" ht="19.5" thickBot="1" x14ac:dyDescent="0.35">
      <c r="A140" s="28"/>
      <c r="B140" s="28" t="s">
        <v>116</v>
      </c>
      <c r="C140" s="29"/>
      <c r="D140" s="34"/>
      <c r="E140" s="34"/>
      <c r="F140" s="29"/>
      <c r="G140" s="29"/>
      <c r="H140" s="29"/>
      <c r="I140" s="29"/>
      <c r="J140" s="29"/>
      <c r="K140" s="29"/>
      <c r="L140" s="35"/>
      <c r="M140" s="49"/>
      <c r="N140" s="49"/>
    </row>
    <row r="141" spans="1:14" s="19" customFormat="1" ht="18.75" x14ac:dyDescent="0.3">
      <c r="A141" s="23" t="s">
        <v>119</v>
      </c>
      <c r="B141" s="24" t="s">
        <v>294</v>
      </c>
      <c r="C141" s="24" t="s">
        <v>118</v>
      </c>
      <c r="D141" s="25" t="s">
        <v>46</v>
      </c>
      <c r="E141" s="38" t="s">
        <v>13</v>
      </c>
      <c r="F141" s="26">
        <v>13200</v>
      </c>
      <c r="G141" s="26">
        <f t="shared" ref="G141:G146" si="23">+F141*2.87%</f>
        <v>378.84</v>
      </c>
      <c r="H141" s="26">
        <f t="shared" ref="H141:H146" si="24">+F141*3.04%</f>
        <v>401.28</v>
      </c>
      <c r="I141" s="26">
        <v>0</v>
      </c>
      <c r="J141" s="26">
        <v>25</v>
      </c>
      <c r="K141" s="26">
        <f t="shared" ref="K141:K146" si="25">+G141+H141+I141+J141</f>
        <v>805.11999999999989</v>
      </c>
      <c r="L141" s="26">
        <f t="shared" ref="L141:L146" si="26">+F141-K141</f>
        <v>12394.880000000001</v>
      </c>
      <c r="M141" s="49"/>
      <c r="N141" s="49"/>
    </row>
    <row r="142" spans="1:14" s="19" customFormat="1" ht="18.75" x14ac:dyDescent="0.3">
      <c r="A142" s="23" t="s">
        <v>120</v>
      </c>
      <c r="B142" s="24" t="s">
        <v>121</v>
      </c>
      <c r="C142" s="24" t="s">
        <v>118</v>
      </c>
      <c r="D142" s="25" t="s">
        <v>46</v>
      </c>
      <c r="E142" s="38" t="s">
        <v>12</v>
      </c>
      <c r="F142" s="26">
        <v>18700</v>
      </c>
      <c r="G142" s="26">
        <f t="shared" si="23"/>
        <v>536.68999999999994</v>
      </c>
      <c r="H142" s="26">
        <f t="shared" si="24"/>
        <v>568.48</v>
      </c>
      <c r="I142" s="26">
        <v>0</v>
      </c>
      <c r="J142" s="26">
        <v>3271</v>
      </c>
      <c r="K142" s="26">
        <f t="shared" si="25"/>
        <v>4376.17</v>
      </c>
      <c r="L142" s="26">
        <f t="shared" si="26"/>
        <v>14323.83</v>
      </c>
      <c r="M142" s="49"/>
      <c r="N142" s="49"/>
    </row>
    <row r="143" spans="1:14" s="19" customFormat="1" ht="18.75" x14ac:dyDescent="0.3">
      <c r="A143" s="23" t="s">
        <v>122</v>
      </c>
      <c r="B143" s="24" t="s">
        <v>123</v>
      </c>
      <c r="C143" s="24" t="s">
        <v>118</v>
      </c>
      <c r="D143" s="25" t="s">
        <v>46</v>
      </c>
      <c r="E143" s="38" t="s">
        <v>13</v>
      </c>
      <c r="F143" s="26">
        <v>13200</v>
      </c>
      <c r="G143" s="26">
        <f t="shared" si="23"/>
        <v>378.84</v>
      </c>
      <c r="H143" s="26">
        <f t="shared" si="24"/>
        <v>401.28</v>
      </c>
      <c r="I143" s="26">
        <v>0</v>
      </c>
      <c r="J143" s="26">
        <v>9684.84</v>
      </c>
      <c r="K143" s="26">
        <f t="shared" si="25"/>
        <v>10464.959999999999</v>
      </c>
      <c r="L143" s="26">
        <f t="shared" si="26"/>
        <v>2735.0400000000009</v>
      </c>
      <c r="M143" s="49"/>
      <c r="N143" s="49"/>
    </row>
    <row r="144" spans="1:14" s="19" customFormat="1" ht="18.75" x14ac:dyDescent="0.3">
      <c r="A144" s="23" t="s">
        <v>124</v>
      </c>
      <c r="B144" s="24" t="s">
        <v>295</v>
      </c>
      <c r="C144" s="24" t="s">
        <v>118</v>
      </c>
      <c r="D144" s="25" t="s">
        <v>46</v>
      </c>
      <c r="E144" s="38" t="s">
        <v>13</v>
      </c>
      <c r="F144" s="26">
        <v>13200</v>
      </c>
      <c r="G144" s="26">
        <f t="shared" si="23"/>
        <v>378.84</v>
      </c>
      <c r="H144" s="26">
        <f t="shared" si="24"/>
        <v>401.28</v>
      </c>
      <c r="I144" s="26">
        <v>0</v>
      </c>
      <c r="J144" s="26">
        <v>25</v>
      </c>
      <c r="K144" s="26">
        <f t="shared" si="25"/>
        <v>805.11999999999989</v>
      </c>
      <c r="L144" s="26">
        <f t="shared" si="26"/>
        <v>12394.880000000001</v>
      </c>
      <c r="M144" s="49"/>
      <c r="N144" s="49"/>
    </row>
    <row r="145" spans="1:14" s="19" customFormat="1" ht="18.75" x14ac:dyDescent="0.3">
      <c r="A145" s="23" t="s">
        <v>125</v>
      </c>
      <c r="B145" s="24" t="s">
        <v>126</v>
      </c>
      <c r="C145" s="24" t="s">
        <v>118</v>
      </c>
      <c r="D145" s="25" t="s">
        <v>46</v>
      </c>
      <c r="E145" s="38" t="s">
        <v>13</v>
      </c>
      <c r="F145" s="26">
        <v>15300</v>
      </c>
      <c r="G145" s="26">
        <f t="shared" si="23"/>
        <v>439.11</v>
      </c>
      <c r="H145" s="26">
        <f t="shared" si="24"/>
        <v>465.12</v>
      </c>
      <c r="I145" s="26">
        <v>0</v>
      </c>
      <c r="J145" s="26">
        <v>125</v>
      </c>
      <c r="K145" s="26">
        <f t="shared" si="25"/>
        <v>1029.23</v>
      </c>
      <c r="L145" s="26">
        <f t="shared" si="26"/>
        <v>14270.77</v>
      </c>
      <c r="M145" s="49"/>
      <c r="N145" s="49"/>
    </row>
    <row r="146" spans="1:14" s="19" customFormat="1" ht="19.5" thickBot="1" x14ac:dyDescent="0.35">
      <c r="A146" s="69" t="s">
        <v>423</v>
      </c>
      <c r="B146" s="73" t="s">
        <v>424</v>
      </c>
      <c r="C146" s="73" t="s">
        <v>118</v>
      </c>
      <c r="D146" s="25" t="s">
        <v>46</v>
      </c>
      <c r="E146" s="74" t="s">
        <v>13</v>
      </c>
      <c r="F146" s="75">
        <v>15300</v>
      </c>
      <c r="G146" s="75">
        <f t="shared" si="23"/>
        <v>439.11</v>
      </c>
      <c r="H146" s="75">
        <f t="shared" si="24"/>
        <v>465.12</v>
      </c>
      <c r="I146" s="75">
        <v>0</v>
      </c>
      <c r="J146" s="75">
        <v>25</v>
      </c>
      <c r="K146" s="75">
        <f t="shared" si="25"/>
        <v>929.23</v>
      </c>
      <c r="L146" s="75">
        <f t="shared" si="26"/>
        <v>14370.77</v>
      </c>
      <c r="M146" s="49"/>
      <c r="N146" s="49"/>
    </row>
    <row r="147" spans="1:14" s="19" customFormat="1" ht="19.5" thickBot="1" x14ac:dyDescent="0.35">
      <c r="A147" s="63"/>
      <c r="B147" s="64"/>
      <c r="C147" s="65">
        <f>+COUNTA(C141:C146)</f>
        <v>6</v>
      </c>
      <c r="D147" s="66"/>
      <c r="E147" s="66"/>
      <c r="F147" s="67">
        <f t="shared" ref="F147:L147" si="27">SUM(F141:F146)</f>
        <v>88900</v>
      </c>
      <c r="G147" s="67">
        <f t="shared" si="27"/>
        <v>2551.4299999999998</v>
      </c>
      <c r="H147" s="67">
        <f t="shared" si="27"/>
        <v>2702.56</v>
      </c>
      <c r="I147" s="67">
        <f t="shared" si="27"/>
        <v>0</v>
      </c>
      <c r="J147" s="67">
        <f t="shared" si="27"/>
        <v>13155.84</v>
      </c>
      <c r="K147" s="67">
        <f t="shared" si="27"/>
        <v>18409.829999999998</v>
      </c>
      <c r="L147" s="68">
        <f t="shared" si="27"/>
        <v>70490.170000000013</v>
      </c>
      <c r="M147" s="49"/>
      <c r="N147" s="49"/>
    </row>
    <row r="148" spans="1:14" s="19" customFormat="1" ht="19.5" thickBot="1" x14ac:dyDescent="0.35">
      <c r="A148" s="31"/>
      <c r="B148" s="32"/>
      <c r="C148" s="32"/>
      <c r="D148" s="33"/>
      <c r="E148" s="33"/>
      <c r="F148" s="32"/>
      <c r="G148" s="32"/>
      <c r="H148" s="32"/>
      <c r="I148" s="32"/>
      <c r="J148" s="32"/>
      <c r="K148" s="32"/>
      <c r="L148" s="32"/>
      <c r="M148" s="49"/>
      <c r="N148" s="49"/>
    </row>
    <row r="149" spans="1:14" s="21" customFormat="1" ht="19.5" thickBot="1" x14ac:dyDescent="0.35">
      <c r="A149" s="82"/>
      <c r="B149" s="28" t="s">
        <v>296</v>
      </c>
      <c r="C149" s="29"/>
      <c r="D149" s="34"/>
      <c r="E149" s="34"/>
      <c r="F149" s="29"/>
      <c r="G149" s="29"/>
      <c r="H149" s="29"/>
      <c r="I149" s="29"/>
      <c r="J149" s="29"/>
      <c r="K149" s="29"/>
      <c r="L149" s="35"/>
    </row>
    <row r="150" spans="1:14" s="22" customFormat="1" ht="30" customHeight="1" x14ac:dyDescent="0.3">
      <c r="A150" s="23" t="s">
        <v>241</v>
      </c>
      <c r="B150" s="24" t="s">
        <v>343</v>
      </c>
      <c r="C150" s="24" t="s">
        <v>127</v>
      </c>
      <c r="D150" s="38" t="s">
        <v>15</v>
      </c>
      <c r="E150" s="38" t="s">
        <v>12</v>
      </c>
      <c r="F150" s="26">
        <v>130000</v>
      </c>
      <c r="G150" s="26">
        <f>+F150*2.87%</f>
        <v>3731</v>
      </c>
      <c r="H150" s="26">
        <f>+F150*3.04%</f>
        <v>3952</v>
      </c>
      <c r="I150" s="26">
        <v>19162.12</v>
      </c>
      <c r="J150" s="26">
        <v>17246.580000000002</v>
      </c>
      <c r="K150" s="26">
        <f>+G150+H150+I150+J150</f>
        <v>44091.7</v>
      </c>
      <c r="L150" s="26">
        <f>+F150-K150</f>
        <v>85908.3</v>
      </c>
    </row>
    <row r="151" spans="1:14" s="19" customFormat="1" ht="19.5" thickBot="1" x14ac:dyDescent="0.35">
      <c r="A151" s="69" t="s">
        <v>242</v>
      </c>
      <c r="B151" s="73" t="s">
        <v>297</v>
      </c>
      <c r="C151" s="73" t="s">
        <v>36</v>
      </c>
      <c r="D151" s="25" t="s">
        <v>46</v>
      </c>
      <c r="E151" s="74" t="s">
        <v>12</v>
      </c>
      <c r="F151" s="75">
        <v>31500</v>
      </c>
      <c r="G151" s="75">
        <f>+F151*2.87%</f>
        <v>904.05</v>
      </c>
      <c r="H151" s="75">
        <f>+F151*3.04%</f>
        <v>957.6</v>
      </c>
      <c r="I151" s="75">
        <v>0</v>
      </c>
      <c r="J151" s="75">
        <v>4040.41</v>
      </c>
      <c r="K151" s="75">
        <f>+G151+H151+I151+J151</f>
        <v>5902.0599999999995</v>
      </c>
      <c r="L151" s="75">
        <f>+F151-K151</f>
        <v>25597.940000000002</v>
      </c>
      <c r="M151" s="49"/>
      <c r="N151" s="49"/>
    </row>
    <row r="152" spans="1:14" s="19" customFormat="1" ht="19.5" thickBot="1" x14ac:dyDescent="0.35">
      <c r="A152" s="63"/>
      <c r="B152" s="64"/>
      <c r="C152" s="65">
        <f>+COUNTA(C150:C151)</f>
        <v>2</v>
      </c>
      <c r="D152" s="66"/>
      <c r="E152" s="66"/>
      <c r="F152" s="67">
        <f t="shared" ref="F152:L152" si="28">SUM(F150:F151)</f>
        <v>161500</v>
      </c>
      <c r="G152" s="67">
        <f t="shared" si="28"/>
        <v>4635.05</v>
      </c>
      <c r="H152" s="67">
        <f t="shared" si="28"/>
        <v>4909.6000000000004</v>
      </c>
      <c r="I152" s="67">
        <f t="shared" si="28"/>
        <v>19162.12</v>
      </c>
      <c r="J152" s="67">
        <f t="shared" si="28"/>
        <v>21286.99</v>
      </c>
      <c r="K152" s="67">
        <f t="shared" si="28"/>
        <v>49993.759999999995</v>
      </c>
      <c r="L152" s="68">
        <f t="shared" si="28"/>
        <v>111506.24000000001</v>
      </c>
      <c r="M152" s="49"/>
      <c r="N152" s="49"/>
    </row>
    <row r="153" spans="1:14" s="19" customFormat="1" ht="19.5" thickBot="1" x14ac:dyDescent="0.35">
      <c r="A153" s="31"/>
      <c r="B153" s="32"/>
      <c r="C153" s="32"/>
      <c r="D153" s="33"/>
      <c r="E153" s="33"/>
      <c r="F153" s="32"/>
      <c r="G153" s="32"/>
      <c r="H153" s="32"/>
      <c r="I153" s="32"/>
      <c r="J153" s="32"/>
      <c r="K153" s="32"/>
      <c r="L153" s="32"/>
      <c r="M153" s="49"/>
      <c r="N153" s="49"/>
    </row>
    <row r="154" spans="1:14" s="19" customFormat="1" ht="19.5" thickBot="1" x14ac:dyDescent="0.35">
      <c r="A154" s="28"/>
      <c r="B154" s="28" t="s">
        <v>298</v>
      </c>
      <c r="C154" s="29"/>
      <c r="D154" s="34"/>
      <c r="E154" s="34"/>
      <c r="F154" s="29"/>
      <c r="G154" s="29"/>
      <c r="H154" s="29"/>
      <c r="I154" s="29"/>
      <c r="J154" s="29"/>
      <c r="K154" s="29"/>
      <c r="L154" s="35"/>
      <c r="M154" s="49"/>
      <c r="N154" s="49"/>
    </row>
    <row r="155" spans="1:14" s="19" customFormat="1" ht="19.5" thickBot="1" x14ac:dyDescent="0.35">
      <c r="A155" s="69" t="s">
        <v>128</v>
      </c>
      <c r="B155" s="73" t="s">
        <v>299</v>
      </c>
      <c r="C155" s="73" t="s">
        <v>61</v>
      </c>
      <c r="D155" s="74" t="s">
        <v>33</v>
      </c>
      <c r="E155" s="74" t="s">
        <v>13</v>
      </c>
      <c r="F155" s="75">
        <v>75000</v>
      </c>
      <c r="G155" s="75">
        <f>+F155*2.87%</f>
        <v>2152.5</v>
      </c>
      <c r="H155" s="75">
        <f>+F155*3.04%</f>
        <v>2280</v>
      </c>
      <c r="I155" s="75">
        <v>6309.38</v>
      </c>
      <c r="J155" s="75">
        <v>28920.92</v>
      </c>
      <c r="K155" s="75">
        <f>+G155+H155+I155+J155</f>
        <v>39662.800000000003</v>
      </c>
      <c r="L155" s="75">
        <f>+F155-K155</f>
        <v>35337.199999999997</v>
      </c>
      <c r="M155" s="49"/>
      <c r="N155" s="49"/>
    </row>
    <row r="156" spans="1:14" s="19" customFormat="1" ht="19.5" thickBot="1" x14ac:dyDescent="0.35">
      <c r="A156" s="63"/>
      <c r="B156" s="64"/>
      <c r="C156" s="65">
        <f>+COUNTA(C154:C155)</f>
        <v>1</v>
      </c>
      <c r="D156" s="66"/>
      <c r="E156" s="66"/>
      <c r="F156" s="67">
        <f t="shared" ref="F156:L156" si="29">SUM(F155)</f>
        <v>75000</v>
      </c>
      <c r="G156" s="67">
        <f t="shared" si="29"/>
        <v>2152.5</v>
      </c>
      <c r="H156" s="67">
        <f t="shared" si="29"/>
        <v>2280</v>
      </c>
      <c r="I156" s="67">
        <f t="shared" si="29"/>
        <v>6309.38</v>
      </c>
      <c r="J156" s="67">
        <f t="shared" si="29"/>
        <v>28920.92</v>
      </c>
      <c r="K156" s="67">
        <f t="shared" si="29"/>
        <v>39662.800000000003</v>
      </c>
      <c r="L156" s="68">
        <f t="shared" si="29"/>
        <v>35337.199999999997</v>
      </c>
      <c r="M156" s="49"/>
      <c r="N156" s="49"/>
    </row>
    <row r="157" spans="1:14" s="19" customFormat="1" ht="19.5" thickBot="1" x14ac:dyDescent="0.35">
      <c r="A157" s="31"/>
      <c r="B157" s="32"/>
      <c r="C157" s="32"/>
      <c r="D157" s="33"/>
      <c r="E157" s="33"/>
      <c r="F157" s="32"/>
      <c r="G157" s="32"/>
      <c r="H157" s="32"/>
      <c r="I157" s="32"/>
      <c r="J157" s="32"/>
      <c r="K157" s="32"/>
      <c r="L157" s="32"/>
      <c r="M157" s="49"/>
      <c r="N157" s="49"/>
    </row>
    <row r="158" spans="1:14" s="19" customFormat="1" ht="19.5" thickBot="1" x14ac:dyDescent="0.35">
      <c r="A158" s="28"/>
      <c r="B158" s="28" t="s">
        <v>300</v>
      </c>
      <c r="C158" s="29"/>
      <c r="D158" s="34"/>
      <c r="E158" s="34"/>
      <c r="F158" s="29"/>
      <c r="G158" s="29"/>
      <c r="H158" s="29"/>
      <c r="I158" s="29"/>
      <c r="J158" s="29"/>
      <c r="K158" s="29"/>
      <c r="L158" s="35"/>
      <c r="M158" s="49"/>
      <c r="N158" s="49"/>
    </row>
    <row r="159" spans="1:14" s="19" customFormat="1" ht="18.75" x14ac:dyDescent="0.3">
      <c r="A159" s="23" t="s">
        <v>129</v>
      </c>
      <c r="B159" s="24" t="s">
        <v>130</v>
      </c>
      <c r="C159" s="24" t="s">
        <v>61</v>
      </c>
      <c r="D159" s="38" t="s">
        <v>33</v>
      </c>
      <c r="E159" s="38" t="s">
        <v>12</v>
      </c>
      <c r="F159" s="26">
        <v>50000</v>
      </c>
      <c r="G159" s="26">
        <f>+F159*2.87%</f>
        <v>1435</v>
      </c>
      <c r="H159" s="26">
        <f>+F159*3.04%</f>
        <v>1520</v>
      </c>
      <c r="I159" s="26">
        <v>1854</v>
      </c>
      <c r="J159" s="26">
        <v>36190.080000000002</v>
      </c>
      <c r="K159" s="26">
        <f>+G159+H159+I159+J159</f>
        <v>40999.08</v>
      </c>
      <c r="L159" s="26">
        <f>+F159-K159</f>
        <v>9000.9199999999983</v>
      </c>
      <c r="M159" s="49"/>
      <c r="N159" s="49"/>
    </row>
    <row r="160" spans="1:14" s="19" customFormat="1" ht="18.75" x14ac:dyDescent="0.3">
      <c r="A160" s="23" t="s">
        <v>131</v>
      </c>
      <c r="B160" s="24" t="s">
        <v>301</v>
      </c>
      <c r="C160" s="24" t="s">
        <v>132</v>
      </c>
      <c r="D160" s="38" t="s">
        <v>25</v>
      </c>
      <c r="E160" s="38" t="s">
        <v>13</v>
      </c>
      <c r="F160" s="26">
        <v>26250</v>
      </c>
      <c r="G160" s="26">
        <f>+F160*2.87%</f>
        <v>753.375</v>
      </c>
      <c r="H160" s="26">
        <f>+F160*3.04%</f>
        <v>798</v>
      </c>
      <c r="I160" s="26">
        <v>0</v>
      </c>
      <c r="J160" s="26">
        <v>8655.18</v>
      </c>
      <c r="K160" s="26">
        <f>+G160+H160+I160+J160</f>
        <v>10206.555</v>
      </c>
      <c r="L160" s="26">
        <v>16043.44</v>
      </c>
      <c r="M160" s="49"/>
      <c r="N160" s="49"/>
    </row>
    <row r="161" spans="1:14" s="19" customFormat="1" ht="19.5" thickBot="1" x14ac:dyDescent="0.35">
      <c r="A161" s="69" t="s">
        <v>133</v>
      </c>
      <c r="B161" s="73" t="s">
        <v>134</v>
      </c>
      <c r="C161" s="73" t="s">
        <v>135</v>
      </c>
      <c r="D161" s="74" t="s">
        <v>25</v>
      </c>
      <c r="E161" s="74" t="s">
        <v>13</v>
      </c>
      <c r="F161" s="75">
        <v>26250</v>
      </c>
      <c r="G161" s="75">
        <f>+F161*2.87%</f>
        <v>753.375</v>
      </c>
      <c r="H161" s="75">
        <f>+F161*3.04%</f>
        <v>798</v>
      </c>
      <c r="I161" s="75">
        <v>0</v>
      </c>
      <c r="J161" s="75">
        <v>17445.2</v>
      </c>
      <c r="K161" s="75">
        <f>+G161+H161+I161+J161</f>
        <v>18996.575000000001</v>
      </c>
      <c r="L161" s="75">
        <v>7253.42</v>
      </c>
      <c r="M161" s="49"/>
      <c r="N161" s="49"/>
    </row>
    <row r="162" spans="1:14" s="19" customFormat="1" ht="19.5" thickBot="1" x14ac:dyDescent="0.35">
      <c r="A162" s="63"/>
      <c r="B162" s="64"/>
      <c r="C162" s="65">
        <f>+COUNTA(C159:C161)</f>
        <v>3</v>
      </c>
      <c r="D162" s="66"/>
      <c r="E162" s="66"/>
      <c r="F162" s="67">
        <f t="shared" ref="F162:L162" si="30">SUM(F159:F161)</f>
        <v>102500</v>
      </c>
      <c r="G162" s="67">
        <f t="shared" si="30"/>
        <v>2941.75</v>
      </c>
      <c r="H162" s="67">
        <f t="shared" si="30"/>
        <v>3116</v>
      </c>
      <c r="I162" s="67">
        <f t="shared" si="30"/>
        <v>1854</v>
      </c>
      <c r="J162" s="67">
        <f>SUM(J159:J161)</f>
        <v>62290.460000000006</v>
      </c>
      <c r="K162" s="67">
        <f t="shared" si="30"/>
        <v>70202.210000000006</v>
      </c>
      <c r="L162" s="68">
        <f t="shared" si="30"/>
        <v>32297.78</v>
      </c>
      <c r="M162" s="49"/>
      <c r="N162" s="49"/>
    </row>
    <row r="163" spans="1:14" s="19" customFormat="1" ht="19.5" thickBot="1" x14ac:dyDescent="0.35">
      <c r="A163" s="31"/>
      <c r="B163" s="32"/>
      <c r="C163" s="32"/>
      <c r="D163" s="33"/>
      <c r="E163" s="33"/>
      <c r="F163" s="32"/>
      <c r="G163" s="32"/>
      <c r="H163" s="32"/>
      <c r="I163" s="32"/>
      <c r="J163" s="32"/>
      <c r="K163" s="32"/>
      <c r="L163" s="32"/>
      <c r="M163" s="49"/>
      <c r="N163" s="49"/>
    </row>
    <row r="164" spans="1:14" s="19" customFormat="1" ht="19.5" thickBot="1" x14ac:dyDescent="0.35">
      <c r="A164" s="28"/>
      <c r="B164" s="28" t="s">
        <v>302</v>
      </c>
      <c r="C164" s="29"/>
      <c r="D164" s="34"/>
      <c r="E164" s="34"/>
      <c r="F164" s="29"/>
      <c r="G164" s="29"/>
      <c r="H164" s="29"/>
      <c r="I164" s="29"/>
      <c r="J164" s="29"/>
      <c r="K164" s="29"/>
      <c r="L164" s="35"/>
      <c r="M164" s="49"/>
      <c r="N164" s="49"/>
    </row>
    <row r="165" spans="1:14" s="19" customFormat="1" ht="19.5" thickBot="1" x14ac:dyDescent="0.35">
      <c r="A165" s="69" t="s">
        <v>136</v>
      </c>
      <c r="B165" s="73" t="s">
        <v>342</v>
      </c>
      <c r="C165" s="73" t="s">
        <v>61</v>
      </c>
      <c r="D165" s="74" t="s">
        <v>33</v>
      </c>
      <c r="E165" s="74" t="s">
        <v>12</v>
      </c>
      <c r="F165" s="75">
        <v>75000</v>
      </c>
      <c r="G165" s="75">
        <f>+F165*2.87%</f>
        <v>2152.5</v>
      </c>
      <c r="H165" s="75">
        <f>+F165*3.04%</f>
        <v>2280</v>
      </c>
      <c r="I165" s="75">
        <v>6309.38</v>
      </c>
      <c r="J165" s="75">
        <v>17706</v>
      </c>
      <c r="K165" s="75">
        <f>+G165+H165+I165+J165</f>
        <v>28447.88</v>
      </c>
      <c r="L165" s="75">
        <f>+F165-K165</f>
        <v>46552.119999999995</v>
      </c>
      <c r="M165" s="49"/>
      <c r="N165" s="49"/>
    </row>
    <row r="166" spans="1:14" s="19" customFormat="1" ht="19.5" thickBot="1" x14ac:dyDescent="0.35">
      <c r="A166" s="63"/>
      <c r="B166" s="64"/>
      <c r="C166" s="65">
        <f>+COUNTA(C164:C165)</f>
        <v>1</v>
      </c>
      <c r="D166" s="76"/>
      <c r="E166" s="76"/>
      <c r="F166" s="67">
        <f t="shared" ref="F166:L166" si="31">SUM(F165)</f>
        <v>75000</v>
      </c>
      <c r="G166" s="67">
        <f t="shared" si="31"/>
        <v>2152.5</v>
      </c>
      <c r="H166" s="67">
        <f t="shared" si="31"/>
        <v>2280</v>
      </c>
      <c r="I166" s="67">
        <f t="shared" si="31"/>
        <v>6309.38</v>
      </c>
      <c r="J166" s="67">
        <f t="shared" si="31"/>
        <v>17706</v>
      </c>
      <c r="K166" s="67">
        <f t="shared" si="31"/>
        <v>28447.88</v>
      </c>
      <c r="L166" s="68">
        <f t="shared" si="31"/>
        <v>46552.119999999995</v>
      </c>
      <c r="M166" s="49"/>
      <c r="N166" s="49"/>
    </row>
    <row r="167" spans="1:14" s="19" customFormat="1" ht="19.5" thickBot="1" x14ac:dyDescent="0.35">
      <c r="A167" s="31"/>
      <c r="B167" s="32"/>
      <c r="C167" s="32"/>
      <c r="D167" s="33"/>
      <c r="E167" s="33"/>
      <c r="F167" s="32"/>
      <c r="G167" s="32"/>
      <c r="H167" s="32"/>
      <c r="I167" s="32"/>
      <c r="J167" s="32"/>
      <c r="K167" s="32"/>
      <c r="L167" s="32"/>
      <c r="M167" s="49"/>
      <c r="N167" s="49"/>
    </row>
    <row r="168" spans="1:14" s="19" customFormat="1" ht="19.5" thickBot="1" x14ac:dyDescent="0.35">
      <c r="A168" s="105"/>
      <c r="B168" s="100" t="s">
        <v>303</v>
      </c>
      <c r="C168" s="101"/>
      <c r="D168" s="34"/>
      <c r="E168" s="34"/>
      <c r="F168" s="29"/>
      <c r="G168" s="29"/>
      <c r="H168" s="29"/>
      <c r="I168" s="29"/>
      <c r="J168" s="29"/>
      <c r="K168" s="29"/>
      <c r="L168" s="35"/>
      <c r="M168" s="49"/>
      <c r="N168" s="49"/>
    </row>
    <row r="169" spans="1:14" s="19" customFormat="1" ht="18.75" x14ac:dyDescent="0.3">
      <c r="A169" s="39" t="s">
        <v>137</v>
      </c>
      <c r="B169" s="40" t="s">
        <v>138</v>
      </c>
      <c r="C169" s="40" t="s">
        <v>61</v>
      </c>
      <c r="D169" s="85" t="s">
        <v>25</v>
      </c>
      <c r="E169" s="85" t="s">
        <v>12</v>
      </c>
      <c r="F169" s="86">
        <v>54000</v>
      </c>
      <c r="G169" s="81">
        <f>+F169*2.87%</f>
        <v>1549.8</v>
      </c>
      <c r="H169" s="81">
        <f>+F169*3.04%</f>
        <v>1641.6</v>
      </c>
      <c r="I169" s="81">
        <v>2418.54</v>
      </c>
      <c r="J169" s="81">
        <v>21681.83</v>
      </c>
      <c r="K169" s="81">
        <f>+G169+H169+I169+J169</f>
        <v>27291.77</v>
      </c>
      <c r="L169" s="81">
        <f>+F169-K169</f>
        <v>26708.23</v>
      </c>
      <c r="M169" s="49"/>
      <c r="N169" s="49"/>
    </row>
    <row r="170" spans="1:14" s="19" customFormat="1" ht="18.75" x14ac:dyDescent="0.3">
      <c r="A170" s="39" t="s">
        <v>139</v>
      </c>
      <c r="B170" s="40" t="s">
        <v>357</v>
      </c>
      <c r="C170" s="40" t="s">
        <v>140</v>
      </c>
      <c r="D170" s="25" t="s">
        <v>46</v>
      </c>
      <c r="E170" s="41" t="s">
        <v>13</v>
      </c>
      <c r="F170" s="42">
        <v>19800</v>
      </c>
      <c r="G170" s="26">
        <f>+F170*2.87%</f>
        <v>568.26</v>
      </c>
      <c r="H170" s="26">
        <f>+F170*3.04%</f>
        <v>601.91999999999996</v>
      </c>
      <c r="I170" s="26">
        <v>0</v>
      </c>
      <c r="J170" s="26">
        <v>125</v>
      </c>
      <c r="K170" s="26">
        <f>+G170+H170+I170+J170</f>
        <v>1295.1799999999998</v>
      </c>
      <c r="L170" s="26">
        <f>+F170-K170</f>
        <v>18504.82</v>
      </c>
      <c r="M170" s="49"/>
      <c r="N170" s="49"/>
    </row>
    <row r="171" spans="1:14" s="19" customFormat="1" ht="18.75" x14ac:dyDescent="0.3">
      <c r="A171" s="39" t="s">
        <v>141</v>
      </c>
      <c r="B171" s="40" t="s">
        <v>304</v>
      </c>
      <c r="C171" s="40" t="s">
        <v>140</v>
      </c>
      <c r="D171" s="25" t="s">
        <v>46</v>
      </c>
      <c r="E171" s="41" t="s">
        <v>13</v>
      </c>
      <c r="F171" s="42">
        <v>19800</v>
      </c>
      <c r="G171" s="26">
        <f>+F171*2.87%</f>
        <v>568.26</v>
      </c>
      <c r="H171" s="26">
        <f>+F171*3.04%</f>
        <v>601.91999999999996</v>
      </c>
      <c r="I171" s="26">
        <v>0</v>
      </c>
      <c r="J171" s="26">
        <v>2921.51</v>
      </c>
      <c r="K171" s="26">
        <f>+G171+H171+I171+J171</f>
        <v>4091.69</v>
      </c>
      <c r="L171" s="26">
        <f>+F171-K171</f>
        <v>15708.31</v>
      </c>
      <c r="M171" s="49"/>
      <c r="N171" s="49"/>
    </row>
    <row r="172" spans="1:14" s="19" customFormat="1" ht="18.75" x14ac:dyDescent="0.3">
      <c r="A172" s="23" t="s">
        <v>144</v>
      </c>
      <c r="B172" s="24" t="s">
        <v>145</v>
      </c>
      <c r="C172" s="40" t="s">
        <v>140</v>
      </c>
      <c r="D172" s="25" t="s">
        <v>46</v>
      </c>
      <c r="E172" s="74" t="s">
        <v>13</v>
      </c>
      <c r="F172" s="75">
        <v>19800</v>
      </c>
      <c r="G172" s="75">
        <f>+F172*2.87%</f>
        <v>568.26</v>
      </c>
      <c r="H172" s="75">
        <f>+F172*3.04%</f>
        <v>601.91999999999996</v>
      </c>
      <c r="I172" s="75">
        <v>0</v>
      </c>
      <c r="J172" s="75">
        <v>10237.65</v>
      </c>
      <c r="K172" s="75">
        <f>+G172+H172+J172</f>
        <v>11407.83</v>
      </c>
      <c r="L172" s="75">
        <f>+F172-K172</f>
        <v>8392.17</v>
      </c>
      <c r="M172" s="49"/>
      <c r="N172" s="49"/>
    </row>
    <row r="173" spans="1:14" s="19" customFormat="1" ht="19.5" thickBot="1" x14ac:dyDescent="0.35">
      <c r="A173" s="69" t="s">
        <v>414</v>
      </c>
      <c r="B173" s="73" t="s">
        <v>415</v>
      </c>
      <c r="C173" s="59" t="s">
        <v>140</v>
      </c>
      <c r="D173" s="71" t="s">
        <v>46</v>
      </c>
      <c r="E173" s="74" t="s">
        <v>13</v>
      </c>
      <c r="F173" s="75">
        <v>19800</v>
      </c>
      <c r="G173" s="75">
        <f>+F173*2.87%</f>
        <v>568.26</v>
      </c>
      <c r="H173" s="75">
        <f>+F173*3.04%</f>
        <v>601.91999999999996</v>
      </c>
      <c r="I173" s="75">
        <v>0</v>
      </c>
      <c r="J173" s="75">
        <v>25</v>
      </c>
      <c r="K173" s="75">
        <f>+G173+H173+I173+J173</f>
        <v>1195.1799999999998</v>
      </c>
      <c r="L173" s="75">
        <f>+F173-K173</f>
        <v>18604.82</v>
      </c>
      <c r="M173" s="49"/>
      <c r="N173" s="49"/>
    </row>
    <row r="174" spans="1:14" s="19" customFormat="1" ht="19.5" thickBot="1" x14ac:dyDescent="0.35">
      <c r="A174" s="106"/>
      <c r="B174" s="107"/>
      <c r="C174" s="108">
        <f>+COUNTA(C169:C173)</f>
        <v>5</v>
      </c>
      <c r="D174" s="109"/>
      <c r="E174" s="110"/>
      <c r="F174" s="111">
        <f t="shared" ref="F174:K174" si="32">SUM(F169:F173)</f>
        <v>133200</v>
      </c>
      <c r="G174" s="112">
        <f t="shared" si="32"/>
        <v>3822.84</v>
      </c>
      <c r="H174" s="111">
        <f t="shared" si="32"/>
        <v>4049.28</v>
      </c>
      <c r="I174" s="112">
        <f t="shared" si="32"/>
        <v>2418.54</v>
      </c>
      <c r="J174" s="111">
        <f t="shared" si="32"/>
        <v>34990.990000000005</v>
      </c>
      <c r="K174" s="112">
        <f t="shared" si="32"/>
        <v>45281.65</v>
      </c>
      <c r="L174" s="113">
        <f>SUM(L169:L173)</f>
        <v>87918.35</v>
      </c>
      <c r="M174" s="49"/>
      <c r="N174" s="49"/>
    </row>
    <row r="175" spans="1:14" s="49" customFormat="1" ht="18.75" x14ac:dyDescent="0.3">
      <c r="A175" s="50"/>
      <c r="B175" s="51"/>
      <c r="C175" s="55"/>
      <c r="D175" s="52"/>
      <c r="E175" s="52"/>
      <c r="F175" s="53"/>
      <c r="G175" s="53"/>
      <c r="H175" s="53"/>
      <c r="I175" s="53"/>
      <c r="J175" s="53"/>
      <c r="K175" s="53"/>
      <c r="L175" s="53"/>
    </row>
    <row r="176" spans="1:14" s="49" customFormat="1" ht="18.75" x14ac:dyDescent="0.3">
      <c r="A176" s="50"/>
      <c r="B176" s="51"/>
      <c r="C176" s="55"/>
      <c r="D176" s="52"/>
      <c r="E176" s="52"/>
      <c r="F176" s="53"/>
      <c r="G176" s="53"/>
      <c r="H176" s="53"/>
      <c r="I176" s="53"/>
      <c r="J176" s="53"/>
      <c r="K176" s="53"/>
      <c r="L176" s="53"/>
    </row>
    <row r="177" spans="1:14" s="49" customFormat="1" ht="19.5" thickBot="1" x14ac:dyDescent="0.35">
      <c r="A177" s="50"/>
      <c r="B177" s="51"/>
      <c r="C177" s="55"/>
      <c r="D177" s="52"/>
      <c r="E177" s="52"/>
      <c r="F177" s="53"/>
      <c r="G177" s="53"/>
      <c r="H177" s="53"/>
      <c r="I177" s="53"/>
      <c r="J177" s="53"/>
      <c r="K177" s="53"/>
      <c r="L177" s="53"/>
    </row>
    <row r="178" spans="1:14" s="19" customFormat="1" ht="19.5" thickBot="1" x14ac:dyDescent="0.35">
      <c r="A178" s="28"/>
      <c r="B178" s="28" t="s">
        <v>358</v>
      </c>
      <c r="C178" s="29"/>
      <c r="D178" s="34"/>
      <c r="E178" s="34"/>
      <c r="F178" s="29"/>
      <c r="G178" s="29"/>
      <c r="H178" s="29"/>
      <c r="I178" s="29"/>
      <c r="J178" s="29"/>
      <c r="K178" s="29"/>
      <c r="L178" s="35"/>
      <c r="M178" s="49"/>
      <c r="N178" s="49"/>
    </row>
    <row r="179" spans="1:14" s="19" customFormat="1" ht="18.75" x14ac:dyDescent="0.3">
      <c r="A179" s="23" t="s">
        <v>146</v>
      </c>
      <c r="B179" s="24" t="s">
        <v>360</v>
      </c>
      <c r="C179" s="24" t="s">
        <v>61</v>
      </c>
      <c r="D179" s="38" t="s">
        <v>15</v>
      </c>
      <c r="E179" s="38" t="s">
        <v>13</v>
      </c>
      <c r="F179" s="26">
        <v>35000</v>
      </c>
      <c r="G179" s="26">
        <f>+F179*2.87%</f>
        <v>1004.5</v>
      </c>
      <c r="H179" s="26">
        <f>+F179*3.04%</f>
        <v>1064</v>
      </c>
      <c r="I179" s="26">
        <v>0</v>
      </c>
      <c r="J179" s="26">
        <v>20227.82</v>
      </c>
      <c r="K179" s="26">
        <f>+G179+H179+I179+J179</f>
        <v>22296.32</v>
      </c>
      <c r="L179" s="26">
        <f>+F179-K179</f>
        <v>12703.68</v>
      </c>
      <c r="M179" s="49"/>
      <c r="N179" s="49"/>
    </row>
    <row r="180" spans="1:14" s="19" customFormat="1" ht="18.75" x14ac:dyDescent="0.3">
      <c r="A180" s="23" t="s">
        <v>147</v>
      </c>
      <c r="B180" s="24" t="s">
        <v>359</v>
      </c>
      <c r="C180" s="24" t="s">
        <v>148</v>
      </c>
      <c r="D180" s="25" t="s">
        <v>46</v>
      </c>
      <c r="E180" s="38" t="s">
        <v>12</v>
      </c>
      <c r="F180" s="26">
        <v>21450</v>
      </c>
      <c r="G180" s="26">
        <f>+F180*2.87%</f>
        <v>615.61500000000001</v>
      </c>
      <c r="H180" s="26">
        <f>+F180*3.04%</f>
        <v>652.08000000000004</v>
      </c>
      <c r="I180" s="26">
        <v>0</v>
      </c>
      <c r="J180" s="26">
        <v>12662.5</v>
      </c>
      <c r="K180" s="26">
        <f>+G180+H180+I180+J180</f>
        <v>13930.195</v>
      </c>
      <c r="L180" s="26">
        <v>7519.8</v>
      </c>
      <c r="M180" s="49"/>
      <c r="N180" s="49"/>
    </row>
    <row r="181" spans="1:14" s="19" customFormat="1" ht="19.5" thickBot="1" x14ac:dyDescent="0.35">
      <c r="A181" s="69" t="s">
        <v>149</v>
      </c>
      <c r="B181" s="73" t="s">
        <v>150</v>
      </c>
      <c r="C181" s="73" t="s">
        <v>361</v>
      </c>
      <c r="D181" s="25" t="s">
        <v>46</v>
      </c>
      <c r="E181" s="74" t="s">
        <v>13</v>
      </c>
      <c r="F181" s="75">
        <v>27450</v>
      </c>
      <c r="G181" s="75">
        <f>+F181*2.87%</f>
        <v>787.81499999999994</v>
      </c>
      <c r="H181" s="75">
        <f>+F181*3.04%</f>
        <v>834.48</v>
      </c>
      <c r="I181" s="75">
        <v>0</v>
      </c>
      <c r="J181" s="75">
        <v>225</v>
      </c>
      <c r="K181" s="75">
        <f>+G181+H181+I181+J181</f>
        <v>1847.2950000000001</v>
      </c>
      <c r="L181" s="75">
        <v>25602.7</v>
      </c>
      <c r="M181" s="49"/>
      <c r="N181" s="49"/>
    </row>
    <row r="182" spans="1:14" s="19" customFormat="1" ht="19.5" thickBot="1" x14ac:dyDescent="0.35">
      <c r="A182" s="63"/>
      <c r="B182" s="64"/>
      <c r="C182" s="65">
        <f>+COUNTA(C179:C181)</f>
        <v>3</v>
      </c>
      <c r="D182" s="66"/>
      <c r="E182" s="66"/>
      <c r="F182" s="67">
        <f t="shared" ref="F182:L182" si="33">SUM(F179:F181)</f>
        <v>83900</v>
      </c>
      <c r="G182" s="67">
        <f t="shared" si="33"/>
        <v>2407.9299999999998</v>
      </c>
      <c r="H182" s="67">
        <f t="shared" si="33"/>
        <v>2550.56</v>
      </c>
      <c r="I182" s="67">
        <f t="shared" si="33"/>
        <v>0</v>
      </c>
      <c r="J182" s="67">
        <f t="shared" si="33"/>
        <v>33115.32</v>
      </c>
      <c r="K182" s="67">
        <f t="shared" si="33"/>
        <v>38073.81</v>
      </c>
      <c r="L182" s="68">
        <f t="shared" si="33"/>
        <v>45826.18</v>
      </c>
      <c r="M182" s="49"/>
      <c r="N182" s="49"/>
    </row>
    <row r="183" spans="1:14" s="19" customFormat="1" ht="19.5" thickBot="1" x14ac:dyDescent="0.35">
      <c r="A183" s="31"/>
      <c r="B183" s="32"/>
      <c r="C183" s="32"/>
      <c r="D183" s="33"/>
      <c r="E183" s="33"/>
      <c r="F183" s="32"/>
      <c r="G183" s="32"/>
      <c r="H183" s="32"/>
      <c r="I183" s="32"/>
      <c r="J183" s="32"/>
      <c r="K183" s="32"/>
      <c r="L183" s="32"/>
      <c r="M183" s="49"/>
      <c r="N183" s="49"/>
    </row>
    <row r="184" spans="1:14" s="19" customFormat="1" ht="19.5" thickBot="1" x14ac:dyDescent="0.35">
      <c r="A184" s="28"/>
      <c r="B184" s="28" t="s">
        <v>151</v>
      </c>
      <c r="C184" s="29"/>
      <c r="D184" s="34"/>
      <c r="E184" s="34"/>
      <c r="F184" s="29"/>
      <c r="G184" s="29"/>
      <c r="H184" s="29"/>
      <c r="I184" s="29"/>
      <c r="J184" s="29"/>
      <c r="K184" s="29"/>
      <c r="L184" s="35"/>
      <c r="M184" s="49"/>
      <c r="N184" s="49"/>
    </row>
    <row r="185" spans="1:14" s="19" customFormat="1" ht="18.75" x14ac:dyDescent="0.3">
      <c r="A185" s="23" t="s">
        <v>152</v>
      </c>
      <c r="B185" s="24" t="s">
        <v>153</v>
      </c>
      <c r="C185" s="24" t="s">
        <v>61</v>
      </c>
      <c r="D185" s="38" t="s">
        <v>25</v>
      </c>
      <c r="E185" s="38" t="s">
        <v>12</v>
      </c>
      <c r="F185" s="26">
        <v>64000</v>
      </c>
      <c r="G185" s="26">
        <f t="shared" ref="G185:G191" si="34">+F185*2.87%</f>
        <v>1836.8</v>
      </c>
      <c r="H185" s="26">
        <f t="shared" ref="H185:H191" si="35">+F185*3.04%</f>
        <v>1945.6</v>
      </c>
      <c r="I185" s="26">
        <v>4239.3999999999996</v>
      </c>
      <c r="J185" s="26">
        <v>2720.81</v>
      </c>
      <c r="K185" s="26">
        <f t="shared" ref="K185:K191" si="36">+G185+H185+I185+J185</f>
        <v>10742.609999999999</v>
      </c>
      <c r="L185" s="26">
        <f>+F185-K185</f>
        <v>53257.39</v>
      </c>
      <c r="M185" s="49"/>
      <c r="N185" s="49"/>
    </row>
    <row r="186" spans="1:14" s="19" customFormat="1" ht="18.75" x14ac:dyDescent="0.3">
      <c r="A186" s="23" t="s">
        <v>154</v>
      </c>
      <c r="B186" s="24" t="s">
        <v>362</v>
      </c>
      <c r="C186" s="24" t="s">
        <v>407</v>
      </c>
      <c r="D186" s="38" t="s">
        <v>25</v>
      </c>
      <c r="E186" s="38" t="s">
        <v>12</v>
      </c>
      <c r="F186" s="26">
        <v>31500</v>
      </c>
      <c r="G186" s="26">
        <f t="shared" si="34"/>
        <v>904.05</v>
      </c>
      <c r="H186" s="26">
        <f t="shared" si="35"/>
        <v>957.6</v>
      </c>
      <c r="I186" s="26">
        <v>0</v>
      </c>
      <c r="J186" s="26">
        <v>14454.51</v>
      </c>
      <c r="K186" s="26">
        <f t="shared" si="36"/>
        <v>16316.16</v>
      </c>
      <c r="L186" s="26">
        <f>+F186-K186</f>
        <v>15183.84</v>
      </c>
      <c r="M186" s="49"/>
      <c r="N186" s="49"/>
    </row>
    <row r="187" spans="1:14" s="19" customFormat="1" ht="18.75" x14ac:dyDescent="0.3">
      <c r="A187" s="23" t="s">
        <v>155</v>
      </c>
      <c r="B187" s="24" t="s">
        <v>156</v>
      </c>
      <c r="C187" s="24" t="s">
        <v>408</v>
      </c>
      <c r="D187" s="25" t="s">
        <v>46</v>
      </c>
      <c r="E187" s="38" t="s">
        <v>12</v>
      </c>
      <c r="F187" s="26">
        <v>21450</v>
      </c>
      <c r="G187" s="26">
        <f t="shared" si="34"/>
        <v>615.61500000000001</v>
      </c>
      <c r="H187" s="26">
        <f t="shared" si="35"/>
        <v>652.08000000000004</v>
      </c>
      <c r="I187" s="26">
        <v>0</v>
      </c>
      <c r="J187" s="26">
        <v>4447.42</v>
      </c>
      <c r="K187" s="26">
        <f t="shared" si="36"/>
        <v>5715.1149999999998</v>
      </c>
      <c r="L187" s="26">
        <v>15734.88</v>
      </c>
      <c r="M187" s="49"/>
      <c r="N187" s="49"/>
    </row>
    <row r="188" spans="1:14" s="19" customFormat="1" ht="18.75" x14ac:dyDescent="0.3">
      <c r="A188" s="23" t="s">
        <v>158</v>
      </c>
      <c r="B188" s="24" t="s">
        <v>363</v>
      </c>
      <c r="C188" s="24" t="s">
        <v>409</v>
      </c>
      <c r="D188" s="25" t="s">
        <v>46</v>
      </c>
      <c r="E188" s="38" t="s">
        <v>12</v>
      </c>
      <c r="F188" s="26">
        <v>21500</v>
      </c>
      <c r="G188" s="26">
        <f t="shared" si="34"/>
        <v>617.04999999999995</v>
      </c>
      <c r="H188" s="26">
        <f t="shared" si="35"/>
        <v>653.6</v>
      </c>
      <c r="I188" s="26">
        <v>0</v>
      </c>
      <c r="J188" s="26">
        <v>1771</v>
      </c>
      <c r="K188" s="26">
        <f t="shared" si="36"/>
        <v>3041.65</v>
      </c>
      <c r="L188" s="26">
        <f>+F188-K188</f>
        <v>18458.349999999999</v>
      </c>
      <c r="M188" s="49"/>
      <c r="N188" s="49"/>
    </row>
    <row r="189" spans="1:14" s="19" customFormat="1" ht="18.75" x14ac:dyDescent="0.3">
      <c r="A189" s="23" t="s">
        <v>159</v>
      </c>
      <c r="B189" s="24" t="s">
        <v>364</v>
      </c>
      <c r="C189" s="24" t="s">
        <v>160</v>
      </c>
      <c r="D189" s="25" t="s">
        <v>46</v>
      </c>
      <c r="E189" s="38" t="s">
        <v>13</v>
      </c>
      <c r="F189" s="26">
        <v>22050</v>
      </c>
      <c r="G189" s="26">
        <f t="shared" si="34"/>
        <v>632.83500000000004</v>
      </c>
      <c r="H189" s="26">
        <f t="shared" si="35"/>
        <v>670.32</v>
      </c>
      <c r="I189" s="26">
        <v>0</v>
      </c>
      <c r="J189" s="26">
        <v>5158.3599999999997</v>
      </c>
      <c r="K189" s="26">
        <f t="shared" si="36"/>
        <v>6461.5149999999994</v>
      </c>
      <c r="L189" s="26">
        <v>15588.48</v>
      </c>
      <c r="M189" s="49"/>
      <c r="N189" s="49"/>
    </row>
    <row r="190" spans="1:14" s="19" customFormat="1" ht="18.75" x14ac:dyDescent="0.3">
      <c r="A190" s="23">
        <v>658</v>
      </c>
      <c r="B190" s="24" t="s">
        <v>49</v>
      </c>
      <c r="C190" s="24" t="s">
        <v>50</v>
      </c>
      <c r="D190" s="38" t="s">
        <v>25</v>
      </c>
      <c r="E190" s="38" t="s">
        <v>13</v>
      </c>
      <c r="F190" s="26">
        <v>22000</v>
      </c>
      <c r="G190" s="26">
        <f t="shared" si="34"/>
        <v>631.4</v>
      </c>
      <c r="H190" s="26">
        <f t="shared" si="35"/>
        <v>668.8</v>
      </c>
      <c r="I190" s="26">
        <v>0</v>
      </c>
      <c r="J190" s="26">
        <v>2491</v>
      </c>
      <c r="K190" s="26">
        <f t="shared" si="36"/>
        <v>3791.2</v>
      </c>
      <c r="L190" s="26">
        <f>+F190-K190</f>
        <v>18208.8</v>
      </c>
      <c r="M190" s="49"/>
      <c r="N190" s="49"/>
    </row>
    <row r="191" spans="1:14" s="19" customFormat="1" ht="19.5" thickBot="1" x14ac:dyDescent="0.35">
      <c r="A191" s="69" t="s">
        <v>161</v>
      </c>
      <c r="B191" s="73" t="s">
        <v>396</v>
      </c>
      <c r="C191" s="73" t="s">
        <v>410</v>
      </c>
      <c r="D191" s="74" t="s">
        <v>33</v>
      </c>
      <c r="E191" s="74" t="s">
        <v>12</v>
      </c>
      <c r="F191" s="75">
        <v>22050</v>
      </c>
      <c r="G191" s="75">
        <f t="shared" si="34"/>
        <v>632.83500000000004</v>
      </c>
      <c r="H191" s="75">
        <f t="shared" si="35"/>
        <v>670.32</v>
      </c>
      <c r="I191" s="75">
        <v>0</v>
      </c>
      <c r="J191" s="26">
        <v>10646.38</v>
      </c>
      <c r="K191" s="75">
        <f t="shared" si="36"/>
        <v>11949.535</v>
      </c>
      <c r="L191" s="75">
        <v>10100.459999999999</v>
      </c>
      <c r="M191" s="49"/>
      <c r="N191" s="49"/>
    </row>
    <row r="192" spans="1:14" s="19" customFormat="1" ht="19.5" thickBot="1" x14ac:dyDescent="0.35">
      <c r="A192" s="63"/>
      <c r="B192" s="64"/>
      <c r="C192" s="65">
        <f>+COUNTA(C185:C191)</f>
        <v>7</v>
      </c>
      <c r="D192" s="66"/>
      <c r="E192" s="66"/>
      <c r="F192" s="67">
        <f>SUM(F185:F191)</f>
        <v>204550</v>
      </c>
      <c r="G192" s="67">
        <f>SUM(G185:G191)</f>
        <v>5870.585</v>
      </c>
      <c r="H192" s="67">
        <f>SUM(H185:H191)</f>
        <v>6218.32</v>
      </c>
      <c r="I192" s="67">
        <f>SUM(I185:I191)</f>
        <v>4239.3999999999996</v>
      </c>
      <c r="J192" s="67">
        <f>SUM(J185:J191)</f>
        <v>41689.479999999996</v>
      </c>
      <c r="K192" s="67">
        <f>SUM(K185:K191)</f>
        <v>58017.784999999989</v>
      </c>
      <c r="L192" s="68">
        <f>SUM(L185:L191)</f>
        <v>146532.19999999998</v>
      </c>
      <c r="M192" s="49"/>
      <c r="N192" s="49"/>
    </row>
    <row r="193" spans="1:14" s="19" customFormat="1" ht="19.5" thickBot="1" x14ac:dyDescent="0.35">
      <c r="A193" s="31"/>
      <c r="B193" s="32"/>
      <c r="C193" s="32"/>
      <c r="D193" s="33"/>
      <c r="E193" s="33"/>
      <c r="F193" s="32"/>
      <c r="G193" s="32"/>
      <c r="H193" s="32"/>
      <c r="I193" s="32"/>
      <c r="J193" s="32"/>
      <c r="K193" s="32"/>
      <c r="L193" s="32"/>
      <c r="M193" s="49"/>
      <c r="N193" s="49"/>
    </row>
    <row r="194" spans="1:14" s="19" customFormat="1" ht="19.5" thickBot="1" x14ac:dyDescent="0.35">
      <c r="A194" s="28"/>
      <c r="B194" s="28" t="s">
        <v>305</v>
      </c>
      <c r="C194" s="29"/>
      <c r="D194" s="34"/>
      <c r="E194" s="34"/>
      <c r="F194" s="29"/>
      <c r="G194" s="29"/>
      <c r="H194" s="29"/>
      <c r="I194" s="29"/>
      <c r="J194" s="29"/>
      <c r="K194" s="29"/>
      <c r="L194" s="35"/>
      <c r="M194" s="49"/>
      <c r="N194" s="49"/>
    </row>
    <row r="195" spans="1:14" s="19" customFormat="1" ht="19.5" thickBot="1" x14ac:dyDescent="0.35">
      <c r="A195" s="69" t="s">
        <v>162</v>
      </c>
      <c r="B195" s="73" t="s">
        <v>163</v>
      </c>
      <c r="C195" s="73" t="s">
        <v>61</v>
      </c>
      <c r="D195" s="74" t="s">
        <v>25</v>
      </c>
      <c r="E195" s="74" t="s">
        <v>12</v>
      </c>
      <c r="F195" s="75">
        <v>45000</v>
      </c>
      <c r="G195" s="75">
        <f>+F195*2.87%</f>
        <v>1291.5</v>
      </c>
      <c r="H195" s="75">
        <f>+F195*3.04%</f>
        <v>1368</v>
      </c>
      <c r="I195" s="75">
        <v>1148.33</v>
      </c>
      <c r="J195" s="75">
        <v>125</v>
      </c>
      <c r="K195" s="75">
        <f>+G195+H195+I195+J195</f>
        <v>3932.83</v>
      </c>
      <c r="L195" s="75">
        <f>+F195-K195</f>
        <v>41067.17</v>
      </c>
      <c r="M195" s="49"/>
      <c r="N195" s="49"/>
    </row>
    <row r="196" spans="1:14" s="19" customFormat="1" ht="19.5" thickBot="1" x14ac:dyDescent="0.35">
      <c r="A196" s="63"/>
      <c r="B196" s="64"/>
      <c r="C196" s="65">
        <f>+COUNTA(C194:C195)</f>
        <v>1</v>
      </c>
      <c r="D196" s="66"/>
      <c r="E196" s="66"/>
      <c r="F196" s="67">
        <f t="shared" ref="F196:L196" si="37">SUM(F195)</f>
        <v>45000</v>
      </c>
      <c r="G196" s="67">
        <f t="shared" si="37"/>
        <v>1291.5</v>
      </c>
      <c r="H196" s="67">
        <f t="shared" si="37"/>
        <v>1368</v>
      </c>
      <c r="I196" s="67">
        <f t="shared" si="37"/>
        <v>1148.33</v>
      </c>
      <c r="J196" s="67">
        <f t="shared" si="37"/>
        <v>125</v>
      </c>
      <c r="K196" s="67">
        <f t="shared" si="37"/>
        <v>3932.83</v>
      </c>
      <c r="L196" s="68">
        <f t="shared" si="37"/>
        <v>41067.17</v>
      </c>
      <c r="M196" s="49"/>
      <c r="N196" s="49"/>
    </row>
    <row r="197" spans="1:14" s="19" customFormat="1" ht="19.5" thickBot="1" x14ac:dyDescent="0.35">
      <c r="A197" s="31"/>
      <c r="B197" s="32"/>
      <c r="C197" s="32"/>
      <c r="D197" s="33"/>
      <c r="E197" s="33"/>
      <c r="F197" s="32"/>
      <c r="G197" s="32"/>
      <c r="H197" s="32"/>
      <c r="I197" s="32"/>
      <c r="J197" s="32"/>
      <c r="K197" s="32"/>
      <c r="L197" s="32"/>
      <c r="M197" s="49"/>
      <c r="N197" s="49"/>
    </row>
    <row r="198" spans="1:14" s="19" customFormat="1" ht="19.5" thickBot="1" x14ac:dyDescent="0.35">
      <c r="A198" s="28"/>
      <c r="B198" s="28" t="s">
        <v>365</v>
      </c>
      <c r="C198" s="29"/>
      <c r="D198" s="34"/>
      <c r="E198" s="34"/>
      <c r="F198" s="29"/>
      <c r="G198" s="29"/>
      <c r="H198" s="29"/>
      <c r="I198" s="29"/>
      <c r="J198" s="29"/>
      <c r="K198" s="29"/>
      <c r="L198" s="35"/>
      <c r="M198" s="49"/>
      <c r="N198" s="49"/>
    </row>
    <row r="199" spans="1:14" s="19" customFormat="1" ht="18.75" x14ac:dyDescent="0.3">
      <c r="A199" s="23" t="s">
        <v>164</v>
      </c>
      <c r="B199" s="24" t="s">
        <v>165</v>
      </c>
      <c r="C199" s="24" t="s">
        <v>61</v>
      </c>
      <c r="D199" s="38" t="s">
        <v>33</v>
      </c>
      <c r="E199" s="38" t="s">
        <v>12</v>
      </c>
      <c r="F199" s="26">
        <v>50000</v>
      </c>
      <c r="G199" s="26">
        <f>+F199*2.87%</f>
        <v>1435</v>
      </c>
      <c r="H199" s="26">
        <f>+F199*3.04%</f>
        <v>1520</v>
      </c>
      <c r="I199" s="26">
        <v>1615.89</v>
      </c>
      <c r="J199" s="26">
        <v>30664.06</v>
      </c>
      <c r="K199" s="26">
        <f>+G199+H199+I199+J199</f>
        <v>35234.950000000004</v>
      </c>
      <c r="L199" s="26">
        <f>+F199-K199</f>
        <v>14765.049999999996</v>
      </c>
      <c r="M199" s="49"/>
      <c r="N199" s="49"/>
    </row>
    <row r="200" spans="1:14" s="19" customFormat="1" ht="18.75" x14ac:dyDescent="0.3">
      <c r="A200" s="23" t="s">
        <v>166</v>
      </c>
      <c r="B200" s="24" t="s">
        <v>341</v>
      </c>
      <c r="C200" s="24" t="s">
        <v>312</v>
      </c>
      <c r="D200" s="38" t="s">
        <v>25</v>
      </c>
      <c r="E200" s="38" t="s">
        <v>13</v>
      </c>
      <c r="F200" s="26">
        <v>31500</v>
      </c>
      <c r="G200" s="26">
        <f>+F200*2.87%</f>
        <v>904.05</v>
      </c>
      <c r="H200" s="26">
        <f>+F200*3.04%</f>
        <v>957.6</v>
      </c>
      <c r="I200" s="26">
        <v>0</v>
      </c>
      <c r="J200" s="26">
        <v>1363</v>
      </c>
      <c r="K200" s="26">
        <f>+G200+H200+I200+J200</f>
        <v>3224.65</v>
      </c>
      <c r="L200" s="26">
        <f>+F200-K200</f>
        <v>28275.35</v>
      </c>
      <c r="M200" s="49"/>
      <c r="N200" s="49"/>
    </row>
    <row r="201" spans="1:14" s="19" customFormat="1" ht="19.5" thickBot="1" x14ac:dyDescent="0.35">
      <c r="A201" s="69" t="s">
        <v>168</v>
      </c>
      <c r="B201" s="73" t="s">
        <v>169</v>
      </c>
      <c r="C201" s="73" t="s">
        <v>157</v>
      </c>
      <c r="D201" s="25" t="s">
        <v>46</v>
      </c>
      <c r="E201" s="74" t="s">
        <v>12</v>
      </c>
      <c r="F201" s="75">
        <v>21450</v>
      </c>
      <c r="G201" s="75">
        <f>+F201*2.87%</f>
        <v>615.61500000000001</v>
      </c>
      <c r="H201" s="75">
        <f>+F201*3.04%</f>
        <v>652.08000000000004</v>
      </c>
      <c r="I201" s="75">
        <v>0</v>
      </c>
      <c r="J201" s="75">
        <v>13284.22</v>
      </c>
      <c r="K201" s="75">
        <f>+G201+H201+I201+J201</f>
        <v>14551.914999999999</v>
      </c>
      <c r="L201" s="75">
        <v>6898.08</v>
      </c>
      <c r="M201" s="49"/>
      <c r="N201" s="49"/>
    </row>
    <row r="202" spans="1:14" s="19" customFormat="1" ht="19.5" thickBot="1" x14ac:dyDescent="0.35">
      <c r="A202" s="63"/>
      <c r="B202" s="64"/>
      <c r="C202" s="65">
        <f>+COUNTA(C199:C201)</f>
        <v>3</v>
      </c>
      <c r="D202" s="66"/>
      <c r="E202" s="66"/>
      <c r="F202" s="67">
        <f t="shared" ref="F202:L202" si="38">SUM(F199:F201)</f>
        <v>102950</v>
      </c>
      <c r="G202" s="67">
        <f t="shared" si="38"/>
        <v>2954.665</v>
      </c>
      <c r="H202" s="67">
        <f t="shared" si="38"/>
        <v>3129.68</v>
      </c>
      <c r="I202" s="67">
        <f t="shared" si="38"/>
        <v>1615.89</v>
      </c>
      <c r="J202" s="67">
        <f t="shared" si="38"/>
        <v>45311.28</v>
      </c>
      <c r="K202" s="67">
        <f t="shared" si="38"/>
        <v>53011.515000000007</v>
      </c>
      <c r="L202" s="68">
        <f t="shared" si="38"/>
        <v>49938.479999999996</v>
      </c>
      <c r="M202" s="49"/>
      <c r="N202" s="49"/>
    </row>
    <row r="203" spans="1:14" s="19" customFormat="1" ht="19.5" thickBot="1" x14ac:dyDescent="0.35">
      <c r="A203" s="31"/>
      <c r="B203" s="32"/>
      <c r="C203" s="32"/>
      <c r="D203" s="33"/>
      <c r="E203" s="33"/>
      <c r="F203" s="32"/>
      <c r="G203" s="32"/>
      <c r="H203" s="32"/>
      <c r="I203" s="32"/>
      <c r="J203" s="32"/>
      <c r="K203" s="32"/>
      <c r="L203" s="32"/>
      <c r="M203" s="49"/>
      <c r="N203" s="49"/>
    </row>
    <row r="204" spans="1:14" s="19" customFormat="1" ht="19.5" thickBot="1" x14ac:dyDescent="0.35">
      <c r="A204" s="28"/>
      <c r="B204" s="28" t="s">
        <v>387</v>
      </c>
      <c r="C204" s="29"/>
      <c r="D204" s="34"/>
      <c r="E204" s="34"/>
      <c r="F204" s="29"/>
      <c r="G204" s="29"/>
      <c r="H204" s="29"/>
      <c r="I204" s="29"/>
      <c r="J204" s="29"/>
      <c r="K204" s="29"/>
      <c r="L204" s="35"/>
      <c r="M204" s="49"/>
      <c r="N204" s="49"/>
    </row>
    <row r="205" spans="1:14" s="19" customFormat="1" ht="18.75" x14ac:dyDescent="0.3">
      <c r="A205" s="23" t="s">
        <v>170</v>
      </c>
      <c r="B205" s="24" t="s">
        <v>339</v>
      </c>
      <c r="C205" s="24" t="s">
        <v>61</v>
      </c>
      <c r="D205" s="38" t="s">
        <v>33</v>
      </c>
      <c r="E205" s="38" t="s">
        <v>12</v>
      </c>
      <c r="F205" s="26">
        <v>75000</v>
      </c>
      <c r="G205" s="26">
        <f t="shared" ref="G205:G213" si="39">+F205*2.87%</f>
        <v>2152.5</v>
      </c>
      <c r="H205" s="26">
        <f t="shared" ref="H205:H213" si="40">+F205*3.04%</f>
        <v>2280</v>
      </c>
      <c r="I205" s="26">
        <v>6309.38</v>
      </c>
      <c r="J205" s="26">
        <v>8141</v>
      </c>
      <c r="K205" s="26">
        <f t="shared" ref="K205:K207" si="41">+G205+H205+I205+J205</f>
        <v>18882.88</v>
      </c>
      <c r="L205" s="26">
        <f>+F205-K205</f>
        <v>56117.119999999995</v>
      </c>
      <c r="M205" s="49"/>
      <c r="N205" s="49"/>
    </row>
    <row r="206" spans="1:14" s="19" customFormat="1" ht="18.75" x14ac:dyDescent="0.3">
      <c r="A206" s="91" t="s">
        <v>171</v>
      </c>
      <c r="B206" s="92" t="s">
        <v>338</v>
      </c>
      <c r="C206" s="24" t="s">
        <v>157</v>
      </c>
      <c r="D206" s="38" t="s">
        <v>33</v>
      </c>
      <c r="E206" s="38" t="s">
        <v>13</v>
      </c>
      <c r="F206" s="26">
        <v>21450</v>
      </c>
      <c r="G206" s="26">
        <f t="shared" si="39"/>
        <v>615.61500000000001</v>
      </c>
      <c r="H206" s="26">
        <f t="shared" si="40"/>
        <v>652.08000000000004</v>
      </c>
      <c r="I206" s="26">
        <v>0</v>
      </c>
      <c r="J206" s="26">
        <v>914.5</v>
      </c>
      <c r="K206" s="26">
        <f t="shared" si="41"/>
        <v>2182.1950000000002</v>
      </c>
      <c r="L206" s="26">
        <v>19267.8</v>
      </c>
      <c r="M206" s="49"/>
      <c r="N206" s="49"/>
    </row>
    <row r="207" spans="1:14" s="19" customFormat="1" ht="18.75" x14ac:dyDescent="0.3">
      <c r="A207" s="23" t="s">
        <v>247</v>
      </c>
      <c r="B207" s="24" t="s">
        <v>337</v>
      </c>
      <c r="C207" s="24" t="s">
        <v>409</v>
      </c>
      <c r="D207" s="25" t="s">
        <v>46</v>
      </c>
      <c r="E207" s="38" t="s">
        <v>12</v>
      </c>
      <c r="F207" s="26">
        <v>21500</v>
      </c>
      <c r="G207" s="26">
        <f t="shared" si="39"/>
        <v>617.04999999999995</v>
      </c>
      <c r="H207" s="26">
        <f t="shared" si="40"/>
        <v>653.6</v>
      </c>
      <c r="I207" s="26"/>
      <c r="J207" s="26">
        <v>125</v>
      </c>
      <c r="K207" s="26">
        <f t="shared" si="41"/>
        <v>1395.65</v>
      </c>
      <c r="L207" s="26">
        <v>20104.349999999999</v>
      </c>
      <c r="M207" s="49"/>
      <c r="N207" s="49"/>
    </row>
    <row r="208" spans="1:14" s="19" customFormat="1" ht="18.75" x14ac:dyDescent="0.3">
      <c r="A208" s="30">
        <v>762</v>
      </c>
      <c r="B208" s="115" t="s">
        <v>400</v>
      </c>
      <c r="C208" s="24" t="s">
        <v>409</v>
      </c>
      <c r="D208" s="25" t="s">
        <v>46</v>
      </c>
      <c r="E208" s="30" t="s">
        <v>12</v>
      </c>
      <c r="F208" s="26">
        <v>21450</v>
      </c>
      <c r="G208" s="26">
        <f t="shared" si="39"/>
        <v>615.61500000000001</v>
      </c>
      <c r="H208" s="26">
        <f t="shared" si="40"/>
        <v>652.08000000000004</v>
      </c>
      <c r="I208" s="26"/>
      <c r="J208" s="26">
        <v>25</v>
      </c>
      <c r="K208" s="26">
        <f t="shared" ref="K208" si="42">+G208+H208+I208+J208</f>
        <v>1292.6950000000002</v>
      </c>
      <c r="L208" s="26">
        <v>20157.3</v>
      </c>
      <c r="M208" s="49"/>
      <c r="N208" s="49"/>
    </row>
    <row r="209" spans="1:14" s="19" customFormat="1" ht="18.75" x14ac:dyDescent="0.3">
      <c r="A209" s="23" t="s">
        <v>173</v>
      </c>
      <c r="B209" s="24" t="s">
        <v>340</v>
      </c>
      <c r="C209" s="24" t="s">
        <v>410</v>
      </c>
      <c r="D209" s="38" t="s">
        <v>33</v>
      </c>
      <c r="E209" s="38" t="s">
        <v>12</v>
      </c>
      <c r="F209" s="26">
        <v>22050</v>
      </c>
      <c r="G209" s="26">
        <f t="shared" si="39"/>
        <v>632.83500000000004</v>
      </c>
      <c r="H209" s="26">
        <f t="shared" si="40"/>
        <v>670.32</v>
      </c>
      <c r="I209" s="26">
        <v>0</v>
      </c>
      <c r="J209" s="26">
        <v>7791.36</v>
      </c>
      <c r="K209" s="26">
        <f t="shared" ref="K209:K213" si="43">+G209+H209+I209+J209</f>
        <v>9094.5149999999994</v>
      </c>
      <c r="L209" s="26">
        <v>12955.48</v>
      </c>
      <c r="M209" s="49"/>
      <c r="N209" s="49"/>
    </row>
    <row r="210" spans="1:14" s="19" customFormat="1" ht="18.75" x14ac:dyDescent="0.3">
      <c r="A210" s="23" t="s">
        <v>174</v>
      </c>
      <c r="B210" s="24" t="s">
        <v>366</v>
      </c>
      <c r="C210" s="24" t="s">
        <v>410</v>
      </c>
      <c r="D210" s="38" t="s">
        <v>33</v>
      </c>
      <c r="E210" s="38" t="s">
        <v>12</v>
      </c>
      <c r="F210" s="26">
        <v>22050</v>
      </c>
      <c r="G210" s="26">
        <f t="shared" si="39"/>
        <v>632.83500000000004</v>
      </c>
      <c r="H210" s="26">
        <f t="shared" si="40"/>
        <v>670.32</v>
      </c>
      <c r="I210" s="26">
        <v>0</v>
      </c>
      <c r="J210" s="26">
        <v>8861.2900000000009</v>
      </c>
      <c r="K210" s="26">
        <f t="shared" si="43"/>
        <v>10164.445000000002</v>
      </c>
      <c r="L210" s="26">
        <v>11885.55</v>
      </c>
      <c r="M210" s="49"/>
      <c r="N210" s="49"/>
    </row>
    <row r="211" spans="1:14" s="19" customFormat="1" ht="18.75" x14ac:dyDescent="0.3">
      <c r="A211" s="23" t="s">
        <v>175</v>
      </c>
      <c r="B211" s="24" t="s">
        <v>336</v>
      </c>
      <c r="C211" s="24" t="s">
        <v>160</v>
      </c>
      <c r="D211" s="38" t="s">
        <v>33</v>
      </c>
      <c r="E211" s="38" t="s">
        <v>13</v>
      </c>
      <c r="F211" s="26">
        <v>22050</v>
      </c>
      <c r="G211" s="26">
        <f t="shared" si="39"/>
        <v>632.83500000000004</v>
      </c>
      <c r="H211" s="26">
        <f t="shared" si="40"/>
        <v>670.32</v>
      </c>
      <c r="I211" s="26">
        <v>0</v>
      </c>
      <c r="J211" s="26">
        <v>14260.52</v>
      </c>
      <c r="K211" s="26">
        <f t="shared" si="43"/>
        <v>15563.675000000001</v>
      </c>
      <c r="L211" s="26">
        <v>6486.32</v>
      </c>
      <c r="M211" s="49"/>
      <c r="N211" s="49"/>
    </row>
    <row r="212" spans="1:14" s="19" customFormat="1" ht="18.75" x14ac:dyDescent="0.3">
      <c r="A212" s="23" t="s">
        <v>178</v>
      </c>
      <c r="B212" s="24" t="s">
        <v>367</v>
      </c>
      <c r="C212" s="24" t="s">
        <v>410</v>
      </c>
      <c r="D212" s="25" t="s">
        <v>46</v>
      </c>
      <c r="E212" s="38" t="s">
        <v>12</v>
      </c>
      <c r="F212" s="26">
        <v>22050</v>
      </c>
      <c r="G212" s="26">
        <f t="shared" si="39"/>
        <v>632.83500000000004</v>
      </c>
      <c r="H212" s="26">
        <f t="shared" si="40"/>
        <v>670.32</v>
      </c>
      <c r="I212" s="26">
        <v>0</v>
      </c>
      <c r="J212" s="26">
        <v>16718.39</v>
      </c>
      <c r="K212" s="26">
        <f t="shared" si="43"/>
        <v>18021.544999999998</v>
      </c>
      <c r="L212" s="26">
        <v>4028.45</v>
      </c>
      <c r="M212" s="49"/>
      <c r="N212" s="49"/>
    </row>
    <row r="213" spans="1:14" s="19" customFormat="1" ht="18.75" x14ac:dyDescent="0.3">
      <c r="A213" s="23" t="s">
        <v>179</v>
      </c>
      <c r="B213" s="24" t="s">
        <v>335</v>
      </c>
      <c r="C213" s="24" t="s">
        <v>160</v>
      </c>
      <c r="D213" s="25" t="s">
        <v>46</v>
      </c>
      <c r="E213" s="38" t="s">
        <v>13</v>
      </c>
      <c r="F213" s="26">
        <v>22050</v>
      </c>
      <c r="G213" s="26">
        <f t="shared" si="39"/>
        <v>632.83500000000004</v>
      </c>
      <c r="H213" s="26">
        <f t="shared" si="40"/>
        <v>670.32</v>
      </c>
      <c r="I213" s="26">
        <v>0</v>
      </c>
      <c r="J213" s="26">
        <v>125</v>
      </c>
      <c r="K213" s="26">
        <f t="shared" si="43"/>
        <v>1428.1550000000002</v>
      </c>
      <c r="L213" s="26">
        <v>20621.84</v>
      </c>
      <c r="M213" s="49"/>
      <c r="N213" s="49"/>
    </row>
    <row r="214" spans="1:14" s="19" customFormat="1" ht="19.5" thickBot="1" x14ac:dyDescent="0.35">
      <c r="A214" s="93"/>
      <c r="B214" s="94"/>
      <c r="C214" s="95">
        <f>+COUNTA(C205:C213)</f>
        <v>9</v>
      </c>
      <c r="D214" s="96"/>
      <c r="E214" s="96"/>
      <c r="F214" s="97">
        <f t="shared" ref="F214:J214" si="44">SUM(F205:F213)</f>
        <v>249650</v>
      </c>
      <c r="G214" s="97">
        <f t="shared" si="44"/>
        <v>7164.9549999999999</v>
      </c>
      <c r="H214" s="97">
        <f t="shared" si="44"/>
        <v>7589.3599999999988</v>
      </c>
      <c r="I214" s="97">
        <f t="shared" si="44"/>
        <v>6309.38</v>
      </c>
      <c r="J214" s="97">
        <f t="shared" si="44"/>
        <v>56962.06</v>
      </c>
      <c r="K214" s="97">
        <f>SUM(K205:K213)</f>
        <v>78025.755000000005</v>
      </c>
      <c r="L214" s="98">
        <f>SUM(L205:L213)</f>
        <v>171624.21</v>
      </c>
      <c r="M214" s="49"/>
      <c r="N214" s="49"/>
    </row>
    <row r="215" spans="1:14" s="19" customFormat="1" ht="18.75" x14ac:dyDescent="0.3">
      <c r="A215" s="31"/>
      <c r="B215" s="32"/>
      <c r="C215" s="32"/>
      <c r="D215" s="33"/>
      <c r="E215" s="33"/>
      <c r="F215" s="32"/>
      <c r="G215" s="32"/>
      <c r="H215" s="32"/>
      <c r="I215" s="32"/>
      <c r="J215" s="32"/>
      <c r="K215" s="32"/>
      <c r="L215" s="32"/>
      <c r="M215" s="49"/>
      <c r="N215" s="49"/>
    </row>
    <row r="216" spans="1:14" s="19" customFormat="1" ht="18.75" x14ac:dyDescent="0.3">
      <c r="A216" s="31"/>
      <c r="B216" s="32"/>
      <c r="C216" s="32"/>
      <c r="D216" s="33"/>
      <c r="E216" s="33"/>
      <c r="F216" s="32"/>
      <c r="G216" s="32"/>
      <c r="H216" s="32"/>
      <c r="I216" s="32"/>
      <c r="J216" s="32"/>
      <c r="K216" s="32"/>
      <c r="L216" s="32"/>
      <c r="M216" s="49"/>
      <c r="N216" s="49"/>
    </row>
    <row r="217" spans="1:14" s="19" customFormat="1" ht="18.75" x14ac:dyDescent="0.3">
      <c r="A217" s="31"/>
      <c r="B217" s="32"/>
      <c r="C217" s="32"/>
      <c r="D217" s="33"/>
      <c r="E217" s="33"/>
      <c r="F217" s="32"/>
      <c r="G217" s="32"/>
      <c r="H217" s="32"/>
      <c r="I217" s="32"/>
      <c r="J217" s="32"/>
      <c r="K217" s="32"/>
      <c r="L217" s="32"/>
      <c r="M217" s="49"/>
      <c r="N217" s="49"/>
    </row>
    <row r="218" spans="1:14" s="19" customFormat="1" ht="18.75" x14ac:dyDescent="0.3">
      <c r="A218" s="31"/>
      <c r="B218" s="32"/>
      <c r="C218" s="32"/>
      <c r="D218" s="33"/>
      <c r="E218" s="33"/>
      <c r="F218" s="32"/>
      <c r="G218" s="32"/>
      <c r="H218" s="32"/>
      <c r="I218" s="32"/>
      <c r="J218" s="32"/>
      <c r="K218" s="32"/>
      <c r="L218" s="32"/>
      <c r="M218" s="49"/>
      <c r="N218" s="49"/>
    </row>
    <row r="219" spans="1:14" s="19" customFormat="1" ht="18.75" x14ac:dyDescent="0.3">
      <c r="A219" s="31"/>
      <c r="B219" s="32"/>
      <c r="C219" s="32"/>
      <c r="D219" s="33"/>
      <c r="E219" s="33"/>
      <c r="F219" s="32"/>
      <c r="G219" s="32"/>
      <c r="H219" s="32"/>
      <c r="I219" s="32"/>
      <c r="J219" s="32"/>
      <c r="K219" s="32"/>
      <c r="L219" s="32"/>
      <c r="M219" s="49"/>
      <c r="N219" s="49"/>
    </row>
    <row r="220" spans="1:14" s="19" customFormat="1" ht="18.75" x14ac:dyDescent="0.3">
      <c r="A220" s="31"/>
      <c r="B220" s="32"/>
      <c r="C220" s="32"/>
      <c r="D220" s="33"/>
      <c r="E220" s="33"/>
      <c r="F220" s="32"/>
      <c r="G220" s="32"/>
      <c r="H220" s="32"/>
      <c r="I220" s="32"/>
      <c r="J220" s="32"/>
      <c r="K220" s="32"/>
      <c r="L220" s="32"/>
      <c r="M220" s="49"/>
      <c r="N220" s="49"/>
    </row>
    <row r="221" spans="1:14" s="19" customFormat="1" ht="18.75" x14ac:dyDescent="0.3">
      <c r="A221" s="31"/>
      <c r="B221" s="32"/>
      <c r="C221" s="32"/>
      <c r="D221" s="33"/>
      <c r="E221" s="33"/>
      <c r="F221" s="32"/>
      <c r="G221" s="32"/>
      <c r="H221" s="32"/>
      <c r="I221" s="32"/>
      <c r="J221" s="32"/>
      <c r="K221" s="32"/>
      <c r="L221" s="32"/>
      <c r="M221" s="49"/>
      <c r="N221" s="49"/>
    </row>
    <row r="222" spans="1:14" s="19" customFormat="1" ht="19.5" thickBot="1" x14ac:dyDescent="0.35">
      <c r="A222" s="31"/>
      <c r="B222" s="32"/>
      <c r="C222" s="32"/>
      <c r="D222" s="33"/>
      <c r="E222" s="33"/>
      <c r="F222" s="32"/>
      <c r="G222" s="32"/>
      <c r="H222" s="32"/>
      <c r="I222" s="32"/>
      <c r="J222" s="32"/>
      <c r="K222" s="32"/>
      <c r="L222" s="32"/>
      <c r="M222" s="49"/>
      <c r="N222" s="49"/>
    </row>
    <row r="223" spans="1:14" s="19" customFormat="1" ht="19.5" thickBot="1" x14ac:dyDescent="0.35">
      <c r="A223" s="28"/>
      <c r="B223" s="28" t="s">
        <v>418</v>
      </c>
      <c r="C223" s="29"/>
      <c r="D223" s="34"/>
      <c r="E223" s="34"/>
      <c r="F223" s="29"/>
      <c r="G223" s="29"/>
      <c r="H223" s="29"/>
      <c r="I223" s="29"/>
      <c r="J223" s="29"/>
      <c r="K223" s="29"/>
      <c r="L223" s="35"/>
      <c r="M223" s="49"/>
      <c r="N223" s="49"/>
    </row>
    <row r="224" spans="1:14" s="19" customFormat="1" ht="18.75" x14ac:dyDescent="0.3">
      <c r="A224" s="23" t="s">
        <v>182</v>
      </c>
      <c r="B224" s="24" t="s">
        <v>250</v>
      </c>
      <c r="C224" s="24" t="s">
        <v>61</v>
      </c>
      <c r="D224" s="38" t="s">
        <v>33</v>
      </c>
      <c r="E224" s="44" t="s">
        <v>12</v>
      </c>
      <c r="F224" s="38">
        <v>50000</v>
      </c>
      <c r="G224" s="26">
        <f>+F224*2.87%</f>
        <v>1435</v>
      </c>
      <c r="H224" s="26">
        <f>+F224*3.04%</f>
        <v>1520</v>
      </c>
      <c r="I224" s="26">
        <v>1854</v>
      </c>
      <c r="J224" s="26">
        <v>1771</v>
      </c>
      <c r="K224" s="26">
        <f>+G224+H224+I224+J224</f>
        <v>6580</v>
      </c>
      <c r="L224" s="26">
        <f>+F224-K224</f>
        <v>43420</v>
      </c>
      <c r="M224" s="49"/>
      <c r="N224" s="49"/>
    </row>
    <row r="225" spans="1:14" s="19" customFormat="1" ht="18.75" x14ac:dyDescent="0.3">
      <c r="A225" s="23" t="s">
        <v>183</v>
      </c>
      <c r="B225" s="24" t="s">
        <v>184</v>
      </c>
      <c r="C225" s="24" t="s">
        <v>411</v>
      </c>
      <c r="D225" s="38" t="s">
        <v>25</v>
      </c>
      <c r="E225" s="30" t="s">
        <v>12</v>
      </c>
      <c r="F225" s="38">
        <v>35000</v>
      </c>
      <c r="G225" s="26">
        <f>+F225*2.87%</f>
        <v>1004.5</v>
      </c>
      <c r="H225" s="26">
        <f>+F225*3.04%</f>
        <v>1064</v>
      </c>
      <c r="I225" s="26">
        <v>0</v>
      </c>
      <c r="J225" s="26">
        <v>3399.76</v>
      </c>
      <c r="K225" s="26">
        <f>+G225+H225+I225+J225</f>
        <v>5468.26</v>
      </c>
      <c r="L225" s="26">
        <f>+F225-K225</f>
        <v>29531.739999999998</v>
      </c>
      <c r="M225" s="49"/>
      <c r="N225" s="49"/>
    </row>
    <row r="226" spans="1:14" s="19" customFormat="1" ht="18.75" x14ac:dyDescent="0.3">
      <c r="A226" s="23" t="s">
        <v>185</v>
      </c>
      <c r="B226" s="24" t="s">
        <v>334</v>
      </c>
      <c r="C226" s="24" t="s">
        <v>186</v>
      </c>
      <c r="D226" s="38" t="s">
        <v>25</v>
      </c>
      <c r="E226" s="30" t="s">
        <v>13</v>
      </c>
      <c r="F226" s="38">
        <v>31500</v>
      </c>
      <c r="G226" s="26">
        <f>+F226*2.87%</f>
        <v>904.05</v>
      </c>
      <c r="H226" s="26">
        <f>+F226*3.04%</f>
        <v>957.6</v>
      </c>
      <c r="I226" s="26">
        <v>0</v>
      </c>
      <c r="J226" s="26">
        <v>125</v>
      </c>
      <c r="K226" s="26">
        <f>+G226+H226+I226+J226</f>
        <v>1986.65</v>
      </c>
      <c r="L226" s="26">
        <f>+F226-K226</f>
        <v>29513.35</v>
      </c>
      <c r="M226" s="49"/>
      <c r="N226" s="49"/>
    </row>
    <row r="227" spans="1:14" s="19" customFormat="1" ht="18.75" x14ac:dyDescent="0.3">
      <c r="A227" s="23" t="s">
        <v>187</v>
      </c>
      <c r="B227" s="24" t="s">
        <v>243</v>
      </c>
      <c r="C227" s="24" t="s">
        <v>157</v>
      </c>
      <c r="D227" s="25" t="s">
        <v>46</v>
      </c>
      <c r="E227" s="30" t="s">
        <v>13</v>
      </c>
      <c r="F227" s="38">
        <v>21450</v>
      </c>
      <c r="G227" s="26">
        <f>+F227*2.87%</f>
        <v>615.61500000000001</v>
      </c>
      <c r="H227" s="26">
        <f>+F227*3.04%</f>
        <v>652.08000000000004</v>
      </c>
      <c r="I227" s="26">
        <v>0</v>
      </c>
      <c r="J227" s="26">
        <v>225</v>
      </c>
      <c r="K227" s="26">
        <f>+G227+H227+I227+J227</f>
        <v>1492.6950000000002</v>
      </c>
      <c r="L227" s="26">
        <v>19957.3</v>
      </c>
      <c r="M227" s="49"/>
      <c r="N227" s="49"/>
    </row>
    <row r="228" spans="1:14" s="19" customFormat="1" ht="19.5" thickBot="1" x14ac:dyDescent="0.35">
      <c r="A228" s="60">
        <v>757</v>
      </c>
      <c r="B228" s="61" t="s">
        <v>393</v>
      </c>
      <c r="C228" s="61" t="s">
        <v>157</v>
      </c>
      <c r="D228" s="25" t="s">
        <v>46</v>
      </c>
      <c r="E228" s="60" t="s">
        <v>13</v>
      </c>
      <c r="F228" s="38">
        <v>21450</v>
      </c>
      <c r="G228" s="26">
        <f>+F228*2.87%</f>
        <v>615.61500000000001</v>
      </c>
      <c r="H228" s="26">
        <f>+F228*3.04%</f>
        <v>652.08000000000004</v>
      </c>
      <c r="I228" s="26">
        <v>0</v>
      </c>
      <c r="J228" s="26">
        <v>125</v>
      </c>
      <c r="K228" s="26">
        <f>+G228+H228+I228+J228</f>
        <v>1392.6950000000002</v>
      </c>
      <c r="L228" s="26">
        <v>20057.3</v>
      </c>
      <c r="M228" s="49"/>
      <c r="N228" s="49"/>
    </row>
    <row r="229" spans="1:14" s="49" customFormat="1" ht="19.5" thickBot="1" x14ac:dyDescent="0.35">
      <c r="A229" s="63"/>
      <c r="B229" s="64"/>
      <c r="C229" s="65">
        <f>+COUNTA(C224:C228)</f>
        <v>5</v>
      </c>
      <c r="D229" s="66"/>
      <c r="E229" s="66"/>
      <c r="F229" s="67">
        <f>SUM(F224:F227)</f>
        <v>137950</v>
      </c>
      <c r="G229" s="67">
        <f>SUM(G224:G227)</f>
        <v>3959.165</v>
      </c>
      <c r="H229" s="67">
        <f>SUM(H215:H227)</f>
        <v>4193.68</v>
      </c>
      <c r="I229" s="67">
        <f>SUM(I215:I227)</f>
        <v>1854</v>
      </c>
      <c r="J229" s="67">
        <f>SUM(J224:J228)</f>
        <v>5645.76</v>
      </c>
      <c r="K229" s="67">
        <f>SUM(K224:K228)</f>
        <v>16920.3</v>
      </c>
      <c r="L229" s="68">
        <f>SUM(L224:L228)</f>
        <v>142479.69</v>
      </c>
    </row>
    <row r="230" spans="1:14" s="21" customFormat="1" ht="15.75" customHeight="1" thickBot="1" x14ac:dyDescent="0.35">
      <c r="A230" s="56"/>
      <c r="B230" s="57"/>
      <c r="C230" s="57"/>
      <c r="D230" s="58"/>
      <c r="E230" s="58"/>
      <c r="F230" s="57"/>
      <c r="G230" s="57"/>
      <c r="H230" s="57"/>
      <c r="I230" s="57"/>
      <c r="J230" s="57"/>
      <c r="K230" s="57"/>
      <c r="L230" s="57"/>
    </row>
    <row r="231" spans="1:14" s="19" customFormat="1" ht="19.5" thickBot="1" x14ac:dyDescent="0.35">
      <c r="A231" s="82"/>
      <c r="B231" s="28" t="s">
        <v>306</v>
      </c>
      <c r="C231" s="29"/>
      <c r="D231" s="34"/>
      <c r="E231" s="34"/>
      <c r="F231" s="29"/>
      <c r="G231" s="29"/>
      <c r="H231" s="29"/>
      <c r="I231" s="29"/>
      <c r="J231" s="29"/>
      <c r="K231" s="29"/>
      <c r="L231" s="35"/>
      <c r="M231" s="49"/>
      <c r="N231" s="49"/>
    </row>
    <row r="232" spans="1:14" s="19" customFormat="1" ht="18.75" x14ac:dyDescent="0.3">
      <c r="A232" s="23" t="s">
        <v>188</v>
      </c>
      <c r="B232" s="24" t="s">
        <v>313</v>
      </c>
      <c r="C232" s="24" t="s">
        <v>61</v>
      </c>
      <c r="D232" s="38" t="s">
        <v>33</v>
      </c>
      <c r="E232" s="44" t="s">
        <v>12</v>
      </c>
      <c r="F232" s="38">
        <v>75000</v>
      </c>
      <c r="G232" s="26">
        <f t="shared" ref="G232:G240" si="45">+F232*2.87%</f>
        <v>2152.5</v>
      </c>
      <c r="H232" s="26">
        <f t="shared" ref="H232:H240" si="46">+F232*3.04%</f>
        <v>2280</v>
      </c>
      <c r="I232" s="26">
        <v>6309.38</v>
      </c>
      <c r="J232" s="26">
        <v>11121</v>
      </c>
      <c r="K232" s="26">
        <f t="shared" ref="K232:K238" si="47">+G232+H232+I232+J232</f>
        <v>21862.880000000001</v>
      </c>
      <c r="L232" s="26">
        <f t="shared" ref="L232:L238" si="48">+F232-K232</f>
        <v>53137.119999999995</v>
      </c>
      <c r="M232" s="49"/>
      <c r="N232" s="49"/>
    </row>
    <row r="233" spans="1:14" s="19" customFormat="1" ht="18.75" x14ac:dyDescent="0.3">
      <c r="A233" s="23" t="s">
        <v>191</v>
      </c>
      <c r="B233" s="24" t="s">
        <v>192</v>
      </c>
      <c r="C233" s="24" t="s">
        <v>311</v>
      </c>
      <c r="D233" s="38" t="s">
        <v>15</v>
      </c>
      <c r="E233" s="30" t="s">
        <v>12</v>
      </c>
      <c r="F233" s="38">
        <v>50000</v>
      </c>
      <c r="G233" s="26">
        <f t="shared" si="45"/>
        <v>1435</v>
      </c>
      <c r="H233" s="26">
        <f t="shared" si="46"/>
        <v>1520</v>
      </c>
      <c r="I233" s="26">
        <v>1854</v>
      </c>
      <c r="J233" s="26">
        <v>25</v>
      </c>
      <c r="K233" s="26">
        <f t="shared" si="47"/>
        <v>4834</v>
      </c>
      <c r="L233" s="26">
        <f t="shared" si="48"/>
        <v>45166</v>
      </c>
      <c r="M233" s="49"/>
      <c r="N233" s="49"/>
    </row>
    <row r="234" spans="1:14" s="19" customFormat="1" ht="18.75" x14ac:dyDescent="0.3">
      <c r="A234" s="23" t="s">
        <v>189</v>
      </c>
      <c r="B234" s="24" t="s">
        <v>307</v>
      </c>
      <c r="C234" s="24" t="s">
        <v>310</v>
      </c>
      <c r="D234" s="38" t="s">
        <v>15</v>
      </c>
      <c r="E234" s="30" t="s">
        <v>12</v>
      </c>
      <c r="F234" s="38">
        <v>31500</v>
      </c>
      <c r="G234" s="26">
        <f t="shared" si="45"/>
        <v>904.05</v>
      </c>
      <c r="H234" s="26">
        <f t="shared" si="46"/>
        <v>957.6</v>
      </c>
      <c r="I234" s="26">
        <v>0</v>
      </c>
      <c r="J234" s="26">
        <v>12069.59</v>
      </c>
      <c r="K234" s="26">
        <f t="shared" si="47"/>
        <v>13931.24</v>
      </c>
      <c r="L234" s="26">
        <f t="shared" si="48"/>
        <v>17568.760000000002</v>
      </c>
      <c r="M234" s="49"/>
      <c r="N234" s="49"/>
    </row>
    <row r="235" spans="1:14" s="19" customFormat="1" ht="18.75" x14ac:dyDescent="0.3">
      <c r="A235" s="23" t="s">
        <v>190</v>
      </c>
      <c r="B235" s="24" t="s">
        <v>308</v>
      </c>
      <c r="C235" s="24" t="s">
        <v>312</v>
      </c>
      <c r="D235" s="38" t="s">
        <v>15</v>
      </c>
      <c r="E235" s="30" t="s">
        <v>12</v>
      </c>
      <c r="F235" s="38">
        <v>31500</v>
      </c>
      <c r="G235" s="26">
        <f t="shared" si="45"/>
        <v>904.05</v>
      </c>
      <c r="H235" s="26">
        <f t="shared" si="46"/>
        <v>957.6</v>
      </c>
      <c r="I235" s="26">
        <v>0</v>
      </c>
      <c r="J235" s="26">
        <v>11056.36</v>
      </c>
      <c r="K235" s="26">
        <f t="shared" si="47"/>
        <v>12918.01</v>
      </c>
      <c r="L235" s="26">
        <f t="shared" si="48"/>
        <v>18581.989999999998</v>
      </c>
      <c r="M235" s="49"/>
      <c r="N235" s="49"/>
    </row>
    <row r="236" spans="1:14" s="19" customFormat="1" ht="18.75" x14ac:dyDescent="0.3">
      <c r="A236" s="23" t="s">
        <v>193</v>
      </c>
      <c r="B236" s="24" t="s">
        <v>333</v>
      </c>
      <c r="C236" s="24" t="s">
        <v>312</v>
      </c>
      <c r="D236" s="38" t="s">
        <v>15</v>
      </c>
      <c r="E236" s="30" t="s">
        <v>12</v>
      </c>
      <c r="F236" s="38">
        <v>31500</v>
      </c>
      <c r="G236" s="26">
        <f t="shared" si="45"/>
        <v>904.05</v>
      </c>
      <c r="H236" s="26">
        <f t="shared" si="46"/>
        <v>957.6</v>
      </c>
      <c r="I236" s="26">
        <v>0</v>
      </c>
      <c r="J236" s="26">
        <v>225</v>
      </c>
      <c r="K236" s="26">
        <f t="shared" si="47"/>
        <v>2086.65</v>
      </c>
      <c r="L236" s="26">
        <f t="shared" si="48"/>
        <v>29413.35</v>
      </c>
      <c r="M236" s="49"/>
      <c r="N236" s="49"/>
    </row>
    <row r="237" spans="1:14" s="19" customFormat="1" ht="18.75" x14ac:dyDescent="0.3">
      <c r="A237" s="23" t="s">
        <v>194</v>
      </c>
      <c r="B237" s="24" t="s">
        <v>368</v>
      </c>
      <c r="C237" s="24" t="s">
        <v>312</v>
      </c>
      <c r="D237" s="38" t="s">
        <v>15</v>
      </c>
      <c r="E237" s="30" t="s">
        <v>12</v>
      </c>
      <c r="F237" s="38">
        <v>31500</v>
      </c>
      <c r="G237" s="26">
        <f t="shared" si="45"/>
        <v>904.05</v>
      </c>
      <c r="H237" s="26">
        <f t="shared" si="46"/>
        <v>957.6</v>
      </c>
      <c r="I237" s="26">
        <v>0</v>
      </c>
      <c r="J237" s="26">
        <v>1271</v>
      </c>
      <c r="K237" s="26">
        <f t="shared" si="47"/>
        <v>3132.65</v>
      </c>
      <c r="L237" s="26">
        <f t="shared" si="48"/>
        <v>28367.35</v>
      </c>
      <c r="M237" s="49"/>
      <c r="N237" s="49"/>
    </row>
    <row r="238" spans="1:14" s="19" customFormat="1" ht="18.75" x14ac:dyDescent="0.3">
      <c r="A238" s="23" t="s">
        <v>195</v>
      </c>
      <c r="B238" s="24" t="s">
        <v>369</v>
      </c>
      <c r="C238" s="24" t="s">
        <v>312</v>
      </c>
      <c r="D238" s="38" t="s">
        <v>33</v>
      </c>
      <c r="E238" s="30" t="s">
        <v>12</v>
      </c>
      <c r="F238" s="38">
        <v>31500</v>
      </c>
      <c r="G238" s="26">
        <f t="shared" si="45"/>
        <v>904.05</v>
      </c>
      <c r="H238" s="26">
        <f t="shared" si="46"/>
        <v>957.6</v>
      </c>
      <c r="I238" s="26">
        <v>0</v>
      </c>
      <c r="J238" s="26">
        <v>9630.81</v>
      </c>
      <c r="K238" s="26">
        <f t="shared" si="47"/>
        <v>11492.46</v>
      </c>
      <c r="L238" s="26">
        <f t="shared" si="48"/>
        <v>20007.54</v>
      </c>
      <c r="M238" s="49"/>
      <c r="N238" s="49"/>
    </row>
    <row r="239" spans="1:14" s="49" customFormat="1" ht="18.75" x14ac:dyDescent="0.3">
      <c r="A239" s="41">
        <v>760</v>
      </c>
      <c r="B239" s="116" t="s">
        <v>402</v>
      </c>
      <c r="C239" s="116" t="s">
        <v>157</v>
      </c>
      <c r="D239" s="25" t="s">
        <v>46</v>
      </c>
      <c r="E239" s="41" t="s">
        <v>13</v>
      </c>
      <c r="F239" s="38">
        <v>21450</v>
      </c>
      <c r="G239" s="38">
        <f t="shared" si="45"/>
        <v>615.61500000000001</v>
      </c>
      <c r="H239" s="38">
        <f t="shared" si="46"/>
        <v>652.08000000000004</v>
      </c>
      <c r="I239" s="38"/>
      <c r="J239" s="38">
        <v>1171</v>
      </c>
      <c r="K239" s="38">
        <f>+G239+H239+I239+J239</f>
        <v>2438.6950000000002</v>
      </c>
      <c r="L239" s="38">
        <v>19011.3</v>
      </c>
    </row>
    <row r="240" spans="1:14" s="21" customFormat="1" ht="16.5" customHeight="1" thickBot="1" x14ac:dyDescent="0.35">
      <c r="A240" s="71">
        <v>761</v>
      </c>
      <c r="B240" s="73" t="s">
        <v>403</v>
      </c>
      <c r="C240" s="117" t="s">
        <v>157</v>
      </c>
      <c r="D240" s="25" t="s">
        <v>46</v>
      </c>
      <c r="E240" s="71" t="s">
        <v>12</v>
      </c>
      <c r="F240" s="74">
        <v>30000</v>
      </c>
      <c r="G240" s="74">
        <f t="shared" si="45"/>
        <v>861</v>
      </c>
      <c r="H240" s="74">
        <f t="shared" si="46"/>
        <v>912</v>
      </c>
      <c r="I240" s="74"/>
      <c r="J240" s="74">
        <v>6821</v>
      </c>
      <c r="K240" s="74">
        <f>+G240+H240+I240+J240</f>
        <v>8594</v>
      </c>
      <c r="L240" s="74">
        <f>+F240-K240</f>
        <v>21406</v>
      </c>
    </row>
    <row r="241" spans="1:14" s="21" customFormat="1" ht="17.25" customHeight="1" thickBot="1" x14ac:dyDescent="0.35">
      <c r="A241" s="63"/>
      <c r="B241" s="64"/>
      <c r="C241" s="65">
        <f>+COUNTA(C232:C240)</f>
        <v>9</v>
      </c>
      <c r="D241" s="66"/>
      <c r="E241" s="66"/>
      <c r="F241" s="67">
        <f t="shared" ref="F241:K241" si="49">SUM(F232:F240)</f>
        <v>333950</v>
      </c>
      <c r="G241" s="67">
        <f t="shared" si="49"/>
        <v>9584.3650000000016</v>
      </c>
      <c r="H241" s="67">
        <f t="shared" si="49"/>
        <v>10152.080000000002</v>
      </c>
      <c r="I241" s="67">
        <f t="shared" si="49"/>
        <v>8163.38</v>
      </c>
      <c r="J241" s="67">
        <f t="shared" si="49"/>
        <v>53390.759999999995</v>
      </c>
      <c r="K241" s="67">
        <f t="shared" si="49"/>
        <v>81290.585000000021</v>
      </c>
      <c r="L241" s="68">
        <f>SUM(L232:L240)</f>
        <v>252659.41</v>
      </c>
    </row>
    <row r="242" spans="1:14" s="19" customFormat="1" ht="19.5" thickBot="1" x14ac:dyDescent="0.35">
      <c r="A242" s="50"/>
      <c r="B242" s="51"/>
      <c r="C242" s="55"/>
      <c r="D242" s="52"/>
      <c r="E242" s="52"/>
      <c r="F242" s="53"/>
      <c r="G242" s="53"/>
      <c r="H242" s="53"/>
      <c r="I242" s="53"/>
      <c r="J242" s="53"/>
      <c r="K242" s="53"/>
      <c r="L242" s="53"/>
      <c r="M242" s="49"/>
      <c r="N242" s="49"/>
    </row>
    <row r="243" spans="1:14" s="21" customFormat="1" ht="17.25" customHeight="1" thickBot="1" x14ac:dyDescent="0.35">
      <c r="A243" s="82"/>
      <c r="B243" s="28" t="s">
        <v>314</v>
      </c>
      <c r="C243" s="29"/>
      <c r="D243" s="34"/>
      <c r="E243" s="34"/>
      <c r="F243" s="29"/>
      <c r="G243" s="29"/>
      <c r="H243" s="29"/>
      <c r="I243" s="29"/>
      <c r="J243" s="29"/>
      <c r="K243" s="29"/>
      <c r="L243" s="35"/>
    </row>
    <row r="244" spans="1:14" s="21" customFormat="1" ht="17.25" customHeight="1" x14ac:dyDescent="0.3">
      <c r="A244" s="23" t="s">
        <v>213</v>
      </c>
      <c r="B244" s="45" t="s">
        <v>315</v>
      </c>
      <c r="C244" s="45" t="s">
        <v>61</v>
      </c>
      <c r="D244" s="37" t="s">
        <v>15</v>
      </c>
      <c r="E244" s="37" t="s">
        <v>12</v>
      </c>
      <c r="F244" s="46">
        <v>45000</v>
      </c>
      <c r="G244" s="26">
        <f>+F244*2.87%</f>
        <v>1291.5</v>
      </c>
      <c r="H244" s="26">
        <f>+F244*3.04%</f>
        <v>1368</v>
      </c>
      <c r="I244" s="26">
        <v>1148.33</v>
      </c>
      <c r="J244" s="26">
        <v>14061.86</v>
      </c>
      <c r="K244" s="26">
        <f>+G244+H244+I244+J244</f>
        <v>17869.690000000002</v>
      </c>
      <c r="L244" s="26">
        <f>+F244-K244</f>
        <v>27130.309999999998</v>
      </c>
    </row>
    <row r="245" spans="1:14" s="19" customFormat="1" ht="18.75" x14ac:dyDescent="0.3">
      <c r="A245" s="23" t="s">
        <v>86</v>
      </c>
      <c r="B245" s="24" t="s">
        <v>87</v>
      </c>
      <c r="C245" s="24" t="s">
        <v>157</v>
      </c>
      <c r="D245" s="38" t="s">
        <v>46</v>
      </c>
      <c r="E245" s="38" t="s">
        <v>12</v>
      </c>
      <c r="F245" s="26">
        <v>21450</v>
      </c>
      <c r="G245" s="26">
        <f>+F245*2.87%</f>
        <v>615.61500000000001</v>
      </c>
      <c r="H245" s="26">
        <f>+F245*3.04%</f>
        <v>652.08000000000004</v>
      </c>
      <c r="I245" s="26">
        <v>0</v>
      </c>
      <c r="J245" s="26">
        <v>7910.61</v>
      </c>
      <c r="K245" s="26">
        <f>+G245+H245+I245+J245</f>
        <v>9178.3050000000003</v>
      </c>
      <c r="L245" s="26">
        <v>12271.69</v>
      </c>
      <c r="M245" s="49"/>
      <c r="N245" s="49"/>
    </row>
    <row r="246" spans="1:14" s="19" customFormat="1" ht="18.75" x14ac:dyDescent="0.3">
      <c r="A246" s="69" t="s">
        <v>394</v>
      </c>
      <c r="B246" s="73" t="s">
        <v>395</v>
      </c>
      <c r="C246" s="73" t="s">
        <v>157</v>
      </c>
      <c r="D246" s="25" t="s">
        <v>46</v>
      </c>
      <c r="E246" s="74" t="s">
        <v>12</v>
      </c>
      <c r="F246" s="75">
        <v>21450</v>
      </c>
      <c r="G246" s="26">
        <f>+F246*2.87%</f>
        <v>615.61500000000001</v>
      </c>
      <c r="H246" s="26">
        <f>+F246*3.04%</f>
        <v>652.08000000000004</v>
      </c>
      <c r="I246" s="26">
        <v>0</v>
      </c>
      <c r="J246" s="26">
        <v>2090.35</v>
      </c>
      <c r="K246" s="26">
        <f>+G246+H246+I246+J246</f>
        <v>3358.0450000000001</v>
      </c>
      <c r="L246" s="26">
        <v>18091.95</v>
      </c>
      <c r="M246" s="49"/>
      <c r="N246" s="49"/>
    </row>
    <row r="247" spans="1:14" s="19" customFormat="1" ht="19.5" thickBot="1" x14ac:dyDescent="0.35">
      <c r="A247" s="69" t="s">
        <v>215</v>
      </c>
      <c r="B247" s="70" t="s">
        <v>316</v>
      </c>
      <c r="C247" s="70" t="s">
        <v>160</v>
      </c>
      <c r="D247" s="25" t="s">
        <v>46</v>
      </c>
      <c r="E247" s="71" t="s">
        <v>12</v>
      </c>
      <c r="F247" s="72">
        <v>22050</v>
      </c>
      <c r="G247" s="75">
        <f>+F247*2.87%</f>
        <v>632.83500000000004</v>
      </c>
      <c r="H247" s="75">
        <f>+F247*3.04%</f>
        <v>670.32</v>
      </c>
      <c r="I247" s="75">
        <v>0</v>
      </c>
      <c r="J247" s="75">
        <v>6364.58</v>
      </c>
      <c r="K247" s="75">
        <f>+G247+H247+I247+J247</f>
        <v>7667.7350000000006</v>
      </c>
      <c r="L247" s="75">
        <v>14382.26</v>
      </c>
      <c r="M247" s="49"/>
      <c r="N247" s="49"/>
    </row>
    <row r="248" spans="1:14" s="19" customFormat="1" ht="19.5" thickBot="1" x14ac:dyDescent="0.35">
      <c r="A248" s="63"/>
      <c r="B248" s="64"/>
      <c r="C248" s="65">
        <f>+COUNTA(C244:C247)</f>
        <v>4</v>
      </c>
      <c r="D248" s="66"/>
      <c r="E248" s="66"/>
      <c r="F248" s="67">
        <f t="shared" ref="F248:J248" si="50">SUM(F244:F247)</f>
        <v>109950</v>
      </c>
      <c r="G248" s="67">
        <f t="shared" si="50"/>
        <v>3155.5650000000001</v>
      </c>
      <c r="H248" s="67">
        <f t="shared" si="50"/>
        <v>3342.48</v>
      </c>
      <c r="I248" s="67">
        <f t="shared" si="50"/>
        <v>1148.33</v>
      </c>
      <c r="J248" s="67">
        <f t="shared" si="50"/>
        <v>30427.4</v>
      </c>
      <c r="K248" s="67">
        <f>SUM(K244:K247)</f>
        <v>38073.775000000001</v>
      </c>
      <c r="L248" s="68">
        <f>SUM(L244:L247)</f>
        <v>71876.209999999992</v>
      </c>
      <c r="M248" s="49"/>
      <c r="N248" s="49"/>
    </row>
    <row r="249" spans="1:14" s="19" customFormat="1" ht="19.5" thickBot="1" x14ac:dyDescent="0.35">
      <c r="A249" s="31"/>
      <c r="B249" s="32"/>
      <c r="C249" s="32"/>
      <c r="D249" s="33"/>
      <c r="E249" s="33"/>
      <c r="F249" s="32"/>
      <c r="G249" s="32"/>
      <c r="H249" s="32"/>
      <c r="I249" s="32"/>
      <c r="J249" s="32"/>
      <c r="K249" s="32"/>
      <c r="L249" s="32"/>
      <c r="M249" s="49"/>
      <c r="N249" s="49"/>
    </row>
    <row r="250" spans="1:14" s="19" customFormat="1" ht="19.5" thickBot="1" x14ac:dyDescent="0.35">
      <c r="A250" s="28"/>
      <c r="B250" s="28" t="s">
        <v>317</v>
      </c>
      <c r="C250" s="29"/>
      <c r="D250" s="34"/>
      <c r="E250" s="34"/>
      <c r="F250" s="29"/>
      <c r="G250" s="29"/>
      <c r="H250" s="29"/>
      <c r="I250" s="29"/>
      <c r="J250" s="29"/>
      <c r="K250" s="29"/>
      <c r="L250" s="35"/>
      <c r="M250" s="49"/>
      <c r="N250" s="49"/>
    </row>
    <row r="251" spans="1:14" s="19" customFormat="1" ht="18.75" x14ac:dyDescent="0.3">
      <c r="A251" s="23" t="s">
        <v>196</v>
      </c>
      <c r="B251" s="24" t="s">
        <v>197</v>
      </c>
      <c r="C251" s="24" t="s">
        <v>422</v>
      </c>
      <c r="D251" s="38" t="s">
        <v>15</v>
      </c>
      <c r="E251" s="38" t="s">
        <v>12</v>
      </c>
      <c r="F251" s="26">
        <v>40000</v>
      </c>
      <c r="G251" s="26">
        <f t="shared" ref="G251:G257" si="51">+F251*2.87%</f>
        <v>1148</v>
      </c>
      <c r="H251" s="26">
        <f t="shared" ref="H251:H257" si="52">+F251*3.04%</f>
        <v>1216</v>
      </c>
      <c r="I251" s="26">
        <v>442.65</v>
      </c>
      <c r="J251" s="26">
        <v>16413.77</v>
      </c>
      <c r="K251" s="26">
        <f t="shared" ref="K251:K257" si="53">+G251+H251+I251+J251</f>
        <v>19220.420000000002</v>
      </c>
      <c r="L251" s="26">
        <f>+F251-K251</f>
        <v>20779.579999999998</v>
      </c>
      <c r="M251" s="49"/>
      <c r="N251" s="49"/>
    </row>
    <row r="252" spans="1:14" s="19" customFormat="1" ht="18.75" x14ac:dyDescent="0.3">
      <c r="A252" s="23" t="s">
        <v>198</v>
      </c>
      <c r="B252" s="24" t="s">
        <v>318</v>
      </c>
      <c r="C252" s="24" t="s">
        <v>157</v>
      </c>
      <c r="D252" s="25" t="s">
        <v>46</v>
      </c>
      <c r="E252" s="38" t="s">
        <v>12</v>
      </c>
      <c r="F252" s="26">
        <v>21450</v>
      </c>
      <c r="G252" s="26">
        <f t="shared" si="51"/>
        <v>615.61500000000001</v>
      </c>
      <c r="H252" s="26">
        <f t="shared" si="52"/>
        <v>652.08000000000004</v>
      </c>
      <c r="I252" s="26">
        <v>0</v>
      </c>
      <c r="J252" s="26">
        <v>6149.92</v>
      </c>
      <c r="K252" s="26">
        <f t="shared" si="53"/>
        <v>7417.6149999999998</v>
      </c>
      <c r="L252" s="26">
        <v>14032.38</v>
      </c>
      <c r="M252" s="49"/>
      <c r="N252" s="49"/>
    </row>
    <row r="253" spans="1:14" s="19" customFormat="1" ht="18.75" x14ac:dyDescent="0.3">
      <c r="A253" s="23" t="s">
        <v>199</v>
      </c>
      <c r="B253" s="24" t="s">
        <v>200</v>
      </c>
      <c r="C253" s="24" t="s">
        <v>160</v>
      </c>
      <c r="D253" s="25" t="s">
        <v>46</v>
      </c>
      <c r="E253" s="38" t="s">
        <v>12</v>
      </c>
      <c r="F253" s="26">
        <v>22050</v>
      </c>
      <c r="G253" s="26">
        <f t="shared" si="51"/>
        <v>632.83500000000004</v>
      </c>
      <c r="H253" s="26">
        <f t="shared" si="52"/>
        <v>670.32</v>
      </c>
      <c r="I253" s="26">
        <v>0</v>
      </c>
      <c r="J253" s="26">
        <v>16499.310000000001</v>
      </c>
      <c r="K253" s="26">
        <f t="shared" si="53"/>
        <v>17802.465</v>
      </c>
      <c r="L253" s="26">
        <v>4247.53</v>
      </c>
      <c r="M253" s="49"/>
      <c r="N253" s="49"/>
    </row>
    <row r="254" spans="1:14" s="19" customFormat="1" ht="18.75" x14ac:dyDescent="0.3">
      <c r="A254" s="23" t="s">
        <v>201</v>
      </c>
      <c r="B254" s="24" t="s">
        <v>332</v>
      </c>
      <c r="C254" s="24" t="s">
        <v>160</v>
      </c>
      <c r="D254" s="38" t="s">
        <v>33</v>
      </c>
      <c r="E254" s="38" t="s">
        <v>13</v>
      </c>
      <c r="F254" s="26">
        <v>22050</v>
      </c>
      <c r="G254" s="26">
        <f t="shared" si="51"/>
        <v>632.83500000000004</v>
      </c>
      <c r="H254" s="26">
        <f t="shared" si="52"/>
        <v>670.32</v>
      </c>
      <c r="I254" s="26">
        <v>0</v>
      </c>
      <c r="J254" s="26">
        <v>832.5</v>
      </c>
      <c r="K254" s="26">
        <f t="shared" si="53"/>
        <v>2135.6550000000002</v>
      </c>
      <c r="L254" s="26">
        <v>19914.34</v>
      </c>
      <c r="M254" s="49"/>
      <c r="N254" s="49"/>
    </row>
    <row r="255" spans="1:14" s="19" customFormat="1" ht="18.75" x14ac:dyDescent="0.3">
      <c r="A255" s="23" t="s">
        <v>202</v>
      </c>
      <c r="B255" s="24" t="s">
        <v>370</v>
      </c>
      <c r="C255" s="24" t="s">
        <v>160</v>
      </c>
      <c r="D255" s="25" t="s">
        <v>46</v>
      </c>
      <c r="E255" s="38" t="s">
        <v>12</v>
      </c>
      <c r="F255" s="26">
        <v>22050</v>
      </c>
      <c r="G255" s="26">
        <f t="shared" si="51"/>
        <v>632.83500000000004</v>
      </c>
      <c r="H255" s="26">
        <f t="shared" si="52"/>
        <v>670.32</v>
      </c>
      <c r="I255" s="26">
        <v>0</v>
      </c>
      <c r="J255" s="26">
        <v>2596</v>
      </c>
      <c r="K255" s="26">
        <f t="shared" si="53"/>
        <v>3899.1550000000002</v>
      </c>
      <c r="L255" s="26">
        <v>18150.84</v>
      </c>
      <c r="M255" s="49"/>
      <c r="N255" s="49"/>
    </row>
    <row r="256" spans="1:14" s="19" customFormat="1" ht="18.75" x14ac:dyDescent="0.3">
      <c r="A256" s="23" t="s">
        <v>203</v>
      </c>
      <c r="B256" s="24" t="s">
        <v>244</v>
      </c>
      <c r="C256" s="24" t="s">
        <v>160</v>
      </c>
      <c r="D256" s="25" t="s">
        <v>46</v>
      </c>
      <c r="E256" s="38" t="s">
        <v>12</v>
      </c>
      <c r="F256" s="26">
        <v>22050</v>
      </c>
      <c r="G256" s="26">
        <f t="shared" si="51"/>
        <v>632.83500000000004</v>
      </c>
      <c r="H256" s="26">
        <f t="shared" si="52"/>
        <v>670.32</v>
      </c>
      <c r="I256" s="26">
        <v>0</v>
      </c>
      <c r="J256" s="26">
        <v>1271</v>
      </c>
      <c r="K256" s="26">
        <f t="shared" si="53"/>
        <v>2574.1550000000002</v>
      </c>
      <c r="L256" s="26">
        <v>19475.84</v>
      </c>
      <c r="M256" s="49"/>
      <c r="N256" s="49"/>
    </row>
    <row r="257" spans="1:14" s="19" customFormat="1" ht="19.5" thickBot="1" x14ac:dyDescent="0.35">
      <c r="A257" s="69" t="s">
        <v>204</v>
      </c>
      <c r="B257" s="73" t="s">
        <v>205</v>
      </c>
      <c r="C257" s="73" t="s">
        <v>160</v>
      </c>
      <c r="D257" s="25" t="s">
        <v>46</v>
      </c>
      <c r="E257" s="74" t="s">
        <v>12</v>
      </c>
      <c r="F257" s="75">
        <v>22050</v>
      </c>
      <c r="G257" s="75">
        <f t="shared" si="51"/>
        <v>632.83500000000004</v>
      </c>
      <c r="H257" s="75">
        <f t="shared" si="52"/>
        <v>670.32</v>
      </c>
      <c r="I257" s="75">
        <v>0</v>
      </c>
      <c r="J257" s="75">
        <v>16447.939999999999</v>
      </c>
      <c r="K257" s="75">
        <f t="shared" si="53"/>
        <v>17751.094999999998</v>
      </c>
      <c r="L257" s="75">
        <v>4298.8999999999996</v>
      </c>
      <c r="M257" s="49"/>
      <c r="N257" s="49"/>
    </row>
    <row r="258" spans="1:14" s="19" customFormat="1" ht="19.5" thickBot="1" x14ac:dyDescent="0.35">
      <c r="A258" s="63"/>
      <c r="B258" s="64"/>
      <c r="C258" s="65">
        <f>+COUNTA(C251:C257)</f>
        <v>7</v>
      </c>
      <c r="D258" s="66"/>
      <c r="E258" s="66"/>
      <c r="F258" s="67">
        <f>SUM(F251:F257)</f>
        <v>171700</v>
      </c>
      <c r="G258" s="67">
        <v>4927.82</v>
      </c>
      <c r="H258" s="67">
        <f>SUM(H251:H257)</f>
        <v>5219.68</v>
      </c>
      <c r="I258" s="67">
        <f>SUM(I251:I257)</f>
        <v>442.65</v>
      </c>
      <c r="J258" s="67">
        <f>SUM(J251:J257)</f>
        <v>60210.44</v>
      </c>
      <c r="K258" s="67">
        <f>SUM(K251:K257)</f>
        <v>70800.56</v>
      </c>
      <c r="L258" s="68">
        <f>SUM(L251:L257)</f>
        <v>100899.40999999999</v>
      </c>
      <c r="M258" s="49"/>
      <c r="N258" s="49"/>
    </row>
    <row r="259" spans="1:14" s="19" customFormat="1" ht="19.5" thickBot="1" x14ac:dyDescent="0.35">
      <c r="A259" s="31"/>
      <c r="B259" s="32"/>
      <c r="C259" s="32"/>
      <c r="D259" s="33"/>
      <c r="E259" s="33"/>
      <c r="F259" s="32"/>
      <c r="G259" s="32"/>
      <c r="H259" s="32"/>
      <c r="I259" s="32"/>
      <c r="J259" s="32"/>
      <c r="K259" s="32"/>
      <c r="L259" s="32"/>
      <c r="M259" s="49"/>
      <c r="N259" s="49"/>
    </row>
    <row r="260" spans="1:14" s="19" customFormat="1" ht="19.5" thickBot="1" x14ac:dyDescent="0.35">
      <c r="A260" s="82"/>
      <c r="B260" s="28" t="s">
        <v>206</v>
      </c>
      <c r="C260" s="29"/>
      <c r="D260" s="34"/>
      <c r="E260" s="34"/>
      <c r="F260" s="29"/>
      <c r="G260" s="29"/>
      <c r="H260" s="29"/>
      <c r="I260" s="29"/>
      <c r="J260" s="29"/>
      <c r="K260" s="29"/>
      <c r="L260" s="35"/>
      <c r="M260" s="49"/>
      <c r="N260" s="49"/>
    </row>
    <row r="261" spans="1:14" s="19" customFormat="1" ht="18.75" x14ac:dyDescent="0.3">
      <c r="A261" s="23" t="s">
        <v>209</v>
      </c>
      <c r="B261" s="24" t="s">
        <v>246</v>
      </c>
      <c r="C261" s="24" t="s">
        <v>210</v>
      </c>
      <c r="D261" s="38" t="s">
        <v>15</v>
      </c>
      <c r="E261" s="38" t="s">
        <v>12</v>
      </c>
      <c r="F261" s="26">
        <v>31227.29</v>
      </c>
      <c r="G261" s="26">
        <f>+F261*2.87%</f>
        <v>896.22322300000008</v>
      </c>
      <c r="H261" s="26">
        <f>+F261*3.04%</f>
        <v>949.30961600000001</v>
      </c>
      <c r="I261" s="26">
        <v>0</v>
      </c>
      <c r="J261" s="26">
        <v>125</v>
      </c>
      <c r="K261" s="26">
        <f>+G261+H261+I261+J261</f>
        <v>1970.532839</v>
      </c>
      <c r="L261" s="26">
        <f>+F261-K261</f>
        <v>29256.757161000001</v>
      </c>
      <c r="M261" s="49"/>
      <c r="N261" s="49"/>
    </row>
    <row r="262" spans="1:14" s="19" customFormat="1" ht="18.75" x14ac:dyDescent="0.3">
      <c r="A262" s="23" t="s">
        <v>211</v>
      </c>
      <c r="B262" s="24" t="s">
        <v>371</v>
      </c>
      <c r="C262" s="24" t="s">
        <v>375</v>
      </c>
      <c r="D262" s="25" t="s">
        <v>46</v>
      </c>
      <c r="E262" s="38" t="s">
        <v>12</v>
      </c>
      <c r="F262" s="26">
        <v>30000</v>
      </c>
      <c r="G262" s="26">
        <f>+F262*2.87%</f>
        <v>861</v>
      </c>
      <c r="H262" s="26">
        <f>+F262*3.04%</f>
        <v>912</v>
      </c>
      <c r="I262" s="26">
        <v>0</v>
      </c>
      <c r="J262" s="26">
        <v>20166.25</v>
      </c>
      <c r="K262" s="26">
        <f>+G262+H262+I262+J262</f>
        <v>21939.25</v>
      </c>
      <c r="L262" s="26">
        <f>+F262-K262</f>
        <v>8060.75</v>
      </c>
      <c r="M262" s="49"/>
      <c r="N262" s="49"/>
    </row>
    <row r="263" spans="1:14" s="19" customFormat="1" ht="18.75" x14ac:dyDescent="0.3">
      <c r="A263" s="23" t="s">
        <v>219</v>
      </c>
      <c r="B263" s="24" t="s">
        <v>309</v>
      </c>
      <c r="C263" s="24" t="s">
        <v>157</v>
      </c>
      <c r="D263" s="38" t="s">
        <v>33</v>
      </c>
      <c r="E263" s="38" t="s">
        <v>12</v>
      </c>
      <c r="F263" s="26">
        <v>30000</v>
      </c>
      <c r="G263" s="26">
        <f>+F263*2.87%</f>
        <v>861</v>
      </c>
      <c r="H263" s="26">
        <f>+F263*3.04%</f>
        <v>912</v>
      </c>
      <c r="I263" s="26">
        <v>0</v>
      </c>
      <c r="J263" s="26">
        <v>13646.41</v>
      </c>
      <c r="K263" s="26">
        <f>+G263+H263+I263+J263</f>
        <v>15419.41</v>
      </c>
      <c r="L263" s="26">
        <f>+F263-K263</f>
        <v>14580.59</v>
      </c>
      <c r="M263" s="49"/>
      <c r="N263" s="49"/>
    </row>
    <row r="264" spans="1:14" s="19" customFormat="1" ht="19.5" thickBot="1" x14ac:dyDescent="0.35">
      <c r="A264" s="69" t="s">
        <v>426</v>
      </c>
      <c r="B264" s="73" t="s">
        <v>425</v>
      </c>
      <c r="C264" s="73" t="s">
        <v>375</v>
      </c>
      <c r="D264" s="74" t="s">
        <v>25</v>
      </c>
      <c r="E264" s="74" t="s">
        <v>12</v>
      </c>
      <c r="F264" s="75">
        <v>30000</v>
      </c>
      <c r="G264" s="75">
        <f>+F264*2.87%</f>
        <v>861</v>
      </c>
      <c r="H264" s="75">
        <f>+F264*3.04%</f>
        <v>912</v>
      </c>
      <c r="I264" s="75">
        <v>0</v>
      </c>
      <c r="J264" s="75">
        <v>25</v>
      </c>
      <c r="K264" s="75">
        <f>+G264+H264+I264+J264</f>
        <v>1798</v>
      </c>
      <c r="L264" s="75">
        <f>+F264-K264</f>
        <v>28202</v>
      </c>
      <c r="M264" s="49"/>
      <c r="N264" s="49"/>
    </row>
    <row r="265" spans="1:14" s="19" customFormat="1" ht="19.5" thickBot="1" x14ac:dyDescent="0.35">
      <c r="A265" s="63"/>
      <c r="B265" s="64"/>
      <c r="C265" s="65">
        <f>+COUNTA(C261:C264)</f>
        <v>4</v>
      </c>
      <c r="D265" s="66"/>
      <c r="E265" s="66"/>
      <c r="F265" s="67">
        <f>SUM(F261:F264)</f>
        <v>121227.29000000001</v>
      </c>
      <c r="G265" s="67">
        <f>SUM(G261:G264)</f>
        <v>3479.223223</v>
      </c>
      <c r="H265" s="67">
        <f>SUM(H261:H264)</f>
        <v>3685.309616</v>
      </c>
      <c r="I265" s="67">
        <f t="shared" ref="I265" si="54">SUM(I261:I263)</f>
        <v>0</v>
      </c>
      <c r="J265" s="67">
        <f>SUM(J261:J264)</f>
        <v>33962.660000000003</v>
      </c>
      <c r="K265" s="67">
        <f>SUM(K261:K264)</f>
        <v>41127.192838999996</v>
      </c>
      <c r="L265" s="68">
        <f>SUM(L261:L264)</f>
        <v>80100.097160999998</v>
      </c>
      <c r="M265" s="49"/>
      <c r="N265" s="49"/>
    </row>
    <row r="266" spans="1:14" s="19" customFormat="1" ht="18.75" x14ac:dyDescent="0.3">
      <c r="A266" s="31"/>
      <c r="B266" s="32"/>
      <c r="C266" s="32"/>
      <c r="D266" s="33"/>
      <c r="E266" s="33"/>
      <c r="F266" s="32"/>
      <c r="G266" s="32"/>
      <c r="H266" s="32"/>
      <c r="I266" s="32"/>
      <c r="J266" s="32"/>
      <c r="K266" s="32"/>
      <c r="L266" s="32"/>
      <c r="M266" s="49"/>
      <c r="N266" s="49"/>
    </row>
    <row r="267" spans="1:14" s="19" customFormat="1" ht="18.75" x14ac:dyDescent="0.3">
      <c r="A267" s="31"/>
      <c r="B267" s="32"/>
      <c r="C267" s="32"/>
      <c r="D267" s="33"/>
      <c r="E267" s="33"/>
      <c r="F267" s="32"/>
      <c r="G267" s="32"/>
      <c r="H267" s="32"/>
      <c r="I267" s="32"/>
      <c r="J267" s="32"/>
      <c r="K267" s="32"/>
      <c r="L267" s="32"/>
      <c r="M267" s="49"/>
      <c r="N267" s="49"/>
    </row>
    <row r="268" spans="1:14" s="19" customFormat="1" ht="19.5" thickBot="1" x14ac:dyDescent="0.35">
      <c r="A268" s="31"/>
      <c r="B268" s="32"/>
      <c r="C268" s="32"/>
      <c r="D268" s="33"/>
      <c r="E268" s="33"/>
      <c r="F268" s="32"/>
      <c r="G268" s="32"/>
      <c r="H268" s="32"/>
      <c r="I268" s="32"/>
      <c r="J268" s="32"/>
      <c r="K268" s="32"/>
      <c r="L268" s="32"/>
      <c r="M268" s="49"/>
      <c r="N268" s="49"/>
    </row>
    <row r="269" spans="1:14" s="19" customFormat="1" ht="19.5" thickBot="1" x14ac:dyDescent="0.35">
      <c r="A269" s="82"/>
      <c r="B269" s="28" t="s">
        <v>319</v>
      </c>
      <c r="C269" s="29"/>
      <c r="D269" s="34"/>
      <c r="E269" s="34"/>
      <c r="F269" s="29"/>
      <c r="G269" s="29"/>
      <c r="H269" s="29"/>
      <c r="I269" s="29"/>
      <c r="J269" s="29"/>
      <c r="K269" s="29"/>
      <c r="L269" s="35"/>
      <c r="M269" s="49"/>
      <c r="N269" s="49"/>
    </row>
    <row r="270" spans="1:14" s="19" customFormat="1" ht="18.75" x14ac:dyDescent="0.3">
      <c r="A270" s="23" t="s">
        <v>16</v>
      </c>
      <c r="B270" s="24" t="s">
        <v>212</v>
      </c>
      <c r="C270" s="24" t="s">
        <v>61</v>
      </c>
      <c r="D270" s="38" t="s">
        <v>33</v>
      </c>
      <c r="E270" s="38" t="s">
        <v>13</v>
      </c>
      <c r="F270" s="26">
        <v>35000</v>
      </c>
      <c r="G270" s="26">
        <f t="shared" ref="G270:G286" si="55">+F270*2.87%</f>
        <v>1004.5</v>
      </c>
      <c r="H270" s="26">
        <f t="shared" ref="H270:H286" si="56">+F270*3.04%</f>
        <v>1064</v>
      </c>
      <c r="I270" s="26">
        <v>0</v>
      </c>
      <c r="J270" s="26">
        <v>175</v>
      </c>
      <c r="K270" s="26">
        <f t="shared" ref="K270:K275" si="57">+G270+H270+I270+J270</f>
        <v>2243.5</v>
      </c>
      <c r="L270" s="26">
        <f>+F270-K270</f>
        <v>32756.5</v>
      </c>
      <c r="M270" s="49"/>
      <c r="N270" s="49"/>
    </row>
    <row r="271" spans="1:14" s="19" customFormat="1" ht="18.75" x14ac:dyDescent="0.3">
      <c r="A271" s="23" t="s">
        <v>217</v>
      </c>
      <c r="B271" s="24" t="s">
        <v>218</v>
      </c>
      <c r="C271" s="24" t="s">
        <v>157</v>
      </c>
      <c r="D271" s="25" t="s">
        <v>46</v>
      </c>
      <c r="E271" s="38" t="s">
        <v>12</v>
      </c>
      <c r="F271" s="26">
        <v>21450</v>
      </c>
      <c r="G271" s="26">
        <f t="shared" si="55"/>
        <v>615.61500000000001</v>
      </c>
      <c r="H271" s="26">
        <f t="shared" si="56"/>
        <v>652.08000000000004</v>
      </c>
      <c r="I271" s="26">
        <v>0</v>
      </c>
      <c r="J271" s="26">
        <v>7709.85</v>
      </c>
      <c r="K271" s="26">
        <f t="shared" si="57"/>
        <v>8977.5450000000001</v>
      </c>
      <c r="L271" s="26">
        <v>12472.45</v>
      </c>
      <c r="M271" s="49"/>
      <c r="N271" s="49"/>
    </row>
    <row r="272" spans="1:14" s="19" customFormat="1" ht="18.75" x14ac:dyDescent="0.3">
      <c r="A272" s="23" t="s">
        <v>220</v>
      </c>
      <c r="B272" s="24" t="s">
        <v>323</v>
      </c>
      <c r="C272" s="24" t="s">
        <v>157</v>
      </c>
      <c r="D272" s="38" t="s">
        <v>33</v>
      </c>
      <c r="E272" s="38" t="s">
        <v>12</v>
      </c>
      <c r="F272" s="26">
        <v>22729.35</v>
      </c>
      <c r="G272" s="26">
        <f t="shared" si="55"/>
        <v>652.33234499999992</v>
      </c>
      <c r="H272" s="26">
        <f t="shared" si="56"/>
        <v>690.97223999999994</v>
      </c>
      <c r="I272" s="26">
        <v>0</v>
      </c>
      <c r="J272" s="26">
        <v>13323.71</v>
      </c>
      <c r="K272" s="26">
        <f t="shared" si="57"/>
        <v>14667.014584999999</v>
      </c>
      <c r="L272" s="26">
        <f>+F272-K272</f>
        <v>8062.3354149999996</v>
      </c>
      <c r="M272" s="49"/>
      <c r="N272" s="49"/>
    </row>
    <row r="273" spans="1:14" s="19" customFormat="1" ht="18.75" x14ac:dyDescent="0.3">
      <c r="A273" s="23" t="s">
        <v>222</v>
      </c>
      <c r="B273" s="24" t="s">
        <v>320</v>
      </c>
      <c r="C273" s="24" t="s">
        <v>160</v>
      </c>
      <c r="D273" s="38" t="s">
        <v>33</v>
      </c>
      <c r="E273" s="38" t="s">
        <v>12</v>
      </c>
      <c r="F273" s="26">
        <v>22050</v>
      </c>
      <c r="G273" s="26">
        <f t="shared" si="55"/>
        <v>632.83500000000004</v>
      </c>
      <c r="H273" s="26">
        <f t="shared" si="56"/>
        <v>670.32</v>
      </c>
      <c r="I273" s="26">
        <v>0</v>
      </c>
      <c r="J273" s="26">
        <v>5978.35</v>
      </c>
      <c r="K273" s="26">
        <f t="shared" si="57"/>
        <v>7281.505000000001</v>
      </c>
      <c r="L273" s="26">
        <v>14768.49</v>
      </c>
      <c r="M273" s="49"/>
      <c r="N273" s="49"/>
    </row>
    <row r="274" spans="1:14" s="19" customFormat="1" ht="18.75" x14ac:dyDescent="0.3">
      <c r="A274" s="23" t="s">
        <v>223</v>
      </c>
      <c r="B274" s="24" t="s">
        <v>321</v>
      </c>
      <c r="C274" s="24" t="s">
        <v>157</v>
      </c>
      <c r="D274" s="25" t="s">
        <v>46</v>
      </c>
      <c r="E274" s="38" t="s">
        <v>12</v>
      </c>
      <c r="F274" s="26">
        <v>22050</v>
      </c>
      <c r="G274" s="26">
        <f t="shared" si="55"/>
        <v>632.83500000000004</v>
      </c>
      <c r="H274" s="26">
        <f t="shared" si="56"/>
        <v>670.32</v>
      </c>
      <c r="I274" s="26">
        <v>0</v>
      </c>
      <c r="J274" s="26">
        <v>125</v>
      </c>
      <c r="K274" s="26">
        <f t="shared" si="57"/>
        <v>1428.1550000000002</v>
      </c>
      <c r="L274" s="26">
        <v>20621.84</v>
      </c>
      <c r="M274" s="49"/>
      <c r="N274" s="49"/>
    </row>
    <row r="275" spans="1:14" s="19" customFormat="1" ht="18.75" x14ac:dyDescent="0.3">
      <c r="A275" s="23" t="s">
        <v>216</v>
      </c>
      <c r="B275" s="24" t="s">
        <v>224</v>
      </c>
      <c r="C275" s="24" t="s">
        <v>83</v>
      </c>
      <c r="D275" s="38" t="s">
        <v>33</v>
      </c>
      <c r="E275" s="38" t="s">
        <v>12</v>
      </c>
      <c r="F275" s="26">
        <v>15400</v>
      </c>
      <c r="G275" s="26">
        <f t="shared" si="55"/>
        <v>441.98</v>
      </c>
      <c r="H275" s="26">
        <f t="shared" si="56"/>
        <v>468.16</v>
      </c>
      <c r="I275" s="26">
        <v>0</v>
      </c>
      <c r="J275" s="26">
        <v>9947</v>
      </c>
      <c r="K275" s="26">
        <f t="shared" si="57"/>
        <v>10857.14</v>
      </c>
      <c r="L275" s="26">
        <f>+F275-K275</f>
        <v>4542.8600000000006</v>
      </c>
      <c r="M275" s="49"/>
      <c r="N275" s="49"/>
    </row>
    <row r="276" spans="1:14" s="19" customFormat="1" ht="18.75" x14ac:dyDescent="0.3">
      <c r="A276" s="23" t="s">
        <v>225</v>
      </c>
      <c r="B276" s="24" t="s">
        <v>226</v>
      </c>
      <c r="C276" s="24" t="s">
        <v>51</v>
      </c>
      <c r="D276" s="25" t="s">
        <v>46</v>
      </c>
      <c r="E276" s="38" t="s">
        <v>12</v>
      </c>
      <c r="F276" s="26">
        <v>19800</v>
      </c>
      <c r="G276" s="26">
        <f t="shared" si="55"/>
        <v>568.26</v>
      </c>
      <c r="H276" s="26">
        <f t="shared" si="56"/>
        <v>601.91999999999996</v>
      </c>
      <c r="I276" s="26">
        <v>0</v>
      </c>
      <c r="J276" s="26">
        <v>25</v>
      </c>
      <c r="K276" s="26">
        <f>+G276+H276+I276+J276</f>
        <v>1195.1799999999998</v>
      </c>
      <c r="L276" s="26">
        <f>+F276-K276</f>
        <v>18604.82</v>
      </c>
      <c r="M276" s="49"/>
      <c r="N276" s="49"/>
    </row>
    <row r="277" spans="1:14" s="19" customFormat="1" ht="18.75" x14ac:dyDescent="0.3">
      <c r="A277" s="23" t="s">
        <v>227</v>
      </c>
      <c r="B277" s="24" t="s">
        <v>373</v>
      </c>
      <c r="C277" s="24" t="s">
        <v>160</v>
      </c>
      <c r="D277" s="25" t="s">
        <v>46</v>
      </c>
      <c r="E277" s="38" t="s">
        <v>13</v>
      </c>
      <c r="F277" s="26">
        <v>22050</v>
      </c>
      <c r="G277" s="26">
        <f t="shared" si="55"/>
        <v>632.83500000000004</v>
      </c>
      <c r="H277" s="26">
        <f t="shared" si="56"/>
        <v>670.32</v>
      </c>
      <c r="I277" s="26">
        <v>0</v>
      </c>
      <c r="J277" s="26">
        <v>25</v>
      </c>
      <c r="K277" s="26">
        <f>+G277+H277+I277+J277</f>
        <v>1328.1550000000002</v>
      </c>
      <c r="L277" s="26">
        <v>20721.84</v>
      </c>
      <c r="M277" s="49"/>
      <c r="N277" s="49"/>
    </row>
    <row r="278" spans="1:14" s="19" customFormat="1" ht="18.75" x14ac:dyDescent="0.3">
      <c r="A278" s="23" t="s">
        <v>256</v>
      </c>
      <c r="B278" s="24" t="s">
        <v>257</v>
      </c>
      <c r="C278" s="24" t="s">
        <v>157</v>
      </c>
      <c r="D278" s="25" t="s">
        <v>46</v>
      </c>
      <c r="E278" s="38" t="s">
        <v>12</v>
      </c>
      <c r="F278" s="26">
        <v>21450</v>
      </c>
      <c r="G278" s="26">
        <f t="shared" si="55"/>
        <v>615.61500000000001</v>
      </c>
      <c r="H278" s="26">
        <f t="shared" si="56"/>
        <v>652.08000000000004</v>
      </c>
      <c r="I278" s="26"/>
      <c r="J278" s="26">
        <v>2351</v>
      </c>
      <c r="K278" s="26">
        <f>+G278+H278+I278+J278</f>
        <v>3618.6950000000002</v>
      </c>
      <c r="L278" s="26">
        <v>17831.3</v>
      </c>
      <c r="M278" s="49"/>
      <c r="N278" s="49"/>
    </row>
    <row r="279" spans="1:14" s="19" customFormat="1" ht="18.75" x14ac:dyDescent="0.3">
      <c r="A279" s="23" t="s">
        <v>228</v>
      </c>
      <c r="B279" s="24" t="s">
        <v>229</v>
      </c>
      <c r="C279" s="24" t="s">
        <v>157</v>
      </c>
      <c r="D279" s="25" t="s">
        <v>46</v>
      </c>
      <c r="E279" s="38" t="s">
        <v>12</v>
      </c>
      <c r="F279" s="26">
        <v>18130.2</v>
      </c>
      <c r="G279" s="26">
        <f t="shared" si="55"/>
        <v>520.33673999999996</v>
      </c>
      <c r="H279" s="26">
        <f t="shared" si="56"/>
        <v>551.15808000000004</v>
      </c>
      <c r="I279" s="26">
        <v>0</v>
      </c>
      <c r="J279" s="26">
        <v>25</v>
      </c>
      <c r="K279" s="26">
        <v>1096.5</v>
      </c>
      <c r="L279" s="26">
        <f>+F279-K279</f>
        <v>17033.7</v>
      </c>
      <c r="M279" s="49"/>
      <c r="N279" s="49"/>
    </row>
    <row r="280" spans="1:14" s="19" customFormat="1" ht="18.75" x14ac:dyDescent="0.3">
      <c r="A280" s="69" t="s">
        <v>251</v>
      </c>
      <c r="B280" s="73" t="s">
        <v>325</v>
      </c>
      <c r="C280" s="73" t="s">
        <v>157</v>
      </c>
      <c r="D280" s="25" t="s">
        <v>46</v>
      </c>
      <c r="E280" s="74" t="s">
        <v>13</v>
      </c>
      <c r="F280" s="75">
        <v>21500</v>
      </c>
      <c r="G280" s="75">
        <f t="shared" si="55"/>
        <v>617.04999999999995</v>
      </c>
      <c r="H280" s="75">
        <f t="shared" si="56"/>
        <v>653.6</v>
      </c>
      <c r="I280" s="75">
        <v>0</v>
      </c>
      <c r="J280" s="75">
        <v>8431</v>
      </c>
      <c r="K280" s="75">
        <f t="shared" ref="K280:K285" si="58">+G280+H280+I280+J280</f>
        <v>9701.65</v>
      </c>
      <c r="L280" s="75">
        <f>+F280-K280</f>
        <v>11798.35</v>
      </c>
      <c r="M280" s="49"/>
      <c r="N280" s="49"/>
    </row>
    <row r="281" spans="1:14" s="19" customFormat="1" ht="18.75" x14ac:dyDescent="0.3">
      <c r="A281" s="23" t="s">
        <v>389</v>
      </c>
      <c r="B281" s="24" t="s">
        <v>397</v>
      </c>
      <c r="C281" s="24" t="s">
        <v>157</v>
      </c>
      <c r="D281" s="25" t="s">
        <v>46</v>
      </c>
      <c r="E281" s="38" t="s">
        <v>12</v>
      </c>
      <c r="F281" s="26">
        <v>21450</v>
      </c>
      <c r="G281" s="26">
        <f t="shared" si="55"/>
        <v>615.61500000000001</v>
      </c>
      <c r="H281" s="26">
        <f t="shared" si="56"/>
        <v>652.08000000000004</v>
      </c>
      <c r="I281" s="26">
        <v>0</v>
      </c>
      <c r="J281" s="26">
        <v>25</v>
      </c>
      <c r="K281" s="26">
        <f t="shared" si="58"/>
        <v>1292.6950000000002</v>
      </c>
      <c r="L281" s="26">
        <v>20157.3</v>
      </c>
      <c r="M281" s="49"/>
      <c r="N281" s="49"/>
    </row>
    <row r="282" spans="1:14" ht="15.75" x14ac:dyDescent="0.25">
      <c r="A282" s="23" t="s">
        <v>419</v>
      </c>
      <c r="B282" s="24" t="s">
        <v>420</v>
      </c>
      <c r="C282" s="24" t="s">
        <v>157</v>
      </c>
      <c r="D282" s="25" t="s">
        <v>46</v>
      </c>
      <c r="E282" s="38" t="s">
        <v>12</v>
      </c>
      <c r="F282" s="26">
        <v>21500</v>
      </c>
      <c r="G282" s="26">
        <f t="shared" si="55"/>
        <v>617.04999999999995</v>
      </c>
      <c r="H282" s="26">
        <f t="shared" si="56"/>
        <v>653.6</v>
      </c>
      <c r="I282" s="26">
        <v>0</v>
      </c>
      <c r="J282" s="26">
        <v>25</v>
      </c>
      <c r="K282" s="26">
        <f t="shared" si="58"/>
        <v>1295.6500000000001</v>
      </c>
      <c r="L282" s="26">
        <f t="shared" ref="L282:L286" si="59">+F282-K282</f>
        <v>20204.349999999999</v>
      </c>
      <c r="M282" s="119"/>
      <c r="N282" s="119"/>
    </row>
    <row r="283" spans="1:14" s="19" customFormat="1" ht="18.75" x14ac:dyDescent="0.3">
      <c r="A283" s="60">
        <v>151</v>
      </c>
      <c r="B283" s="61" t="s">
        <v>253</v>
      </c>
      <c r="C283" s="61" t="s">
        <v>167</v>
      </c>
      <c r="D283" s="60" t="s">
        <v>25</v>
      </c>
      <c r="E283" s="60" t="s">
        <v>12</v>
      </c>
      <c r="F283" s="62">
        <v>31500</v>
      </c>
      <c r="G283" s="75">
        <f t="shared" si="55"/>
        <v>904.05</v>
      </c>
      <c r="H283" s="75">
        <f t="shared" si="56"/>
        <v>957.6</v>
      </c>
      <c r="I283" s="75">
        <v>0</v>
      </c>
      <c r="J283" s="75">
        <v>15153.74</v>
      </c>
      <c r="K283" s="75">
        <f t="shared" si="58"/>
        <v>17015.39</v>
      </c>
      <c r="L283" s="75">
        <f t="shared" si="59"/>
        <v>14484.61</v>
      </c>
      <c r="M283" s="49"/>
      <c r="N283" s="49"/>
    </row>
    <row r="284" spans="1:14" s="19" customFormat="1" ht="18.75" x14ac:dyDescent="0.3">
      <c r="A284" s="23" t="s">
        <v>230</v>
      </c>
      <c r="B284" s="24" t="s">
        <v>372</v>
      </c>
      <c r="C284" s="24" t="s">
        <v>231</v>
      </c>
      <c r="D284" s="25" t="s">
        <v>46</v>
      </c>
      <c r="E284" s="38" t="s">
        <v>13</v>
      </c>
      <c r="F284" s="26">
        <v>11000</v>
      </c>
      <c r="G284" s="26">
        <f t="shared" si="55"/>
        <v>315.7</v>
      </c>
      <c r="H284" s="26">
        <f t="shared" si="56"/>
        <v>334.4</v>
      </c>
      <c r="I284" s="26">
        <v>0</v>
      </c>
      <c r="J284" s="26">
        <v>25</v>
      </c>
      <c r="K284" s="26">
        <f t="shared" si="58"/>
        <v>675.09999999999991</v>
      </c>
      <c r="L284" s="26">
        <f t="shared" si="59"/>
        <v>10324.9</v>
      </c>
      <c r="M284" s="49"/>
      <c r="N284" s="49"/>
    </row>
    <row r="285" spans="1:14" s="49" customFormat="1" ht="18.75" x14ac:dyDescent="0.3">
      <c r="A285" s="23" t="s">
        <v>232</v>
      </c>
      <c r="B285" s="24" t="s">
        <v>324</v>
      </c>
      <c r="C285" s="24" t="s">
        <v>231</v>
      </c>
      <c r="D285" s="25" t="s">
        <v>46</v>
      </c>
      <c r="E285" s="38" t="s">
        <v>13</v>
      </c>
      <c r="F285" s="26">
        <v>11000</v>
      </c>
      <c r="G285" s="26">
        <f t="shared" si="55"/>
        <v>315.7</v>
      </c>
      <c r="H285" s="26">
        <f t="shared" si="56"/>
        <v>334.4</v>
      </c>
      <c r="I285" s="26">
        <v>0</v>
      </c>
      <c r="J285" s="26">
        <v>25</v>
      </c>
      <c r="K285" s="26">
        <f t="shared" si="58"/>
        <v>675.09999999999991</v>
      </c>
      <c r="L285" s="26">
        <f t="shared" si="59"/>
        <v>10324.9</v>
      </c>
      <c r="N285" s="99"/>
    </row>
    <row r="286" spans="1:14" ht="16.5" thickBot="1" x14ac:dyDescent="0.3">
      <c r="A286" s="23" t="s">
        <v>245</v>
      </c>
      <c r="B286" s="24" t="s">
        <v>207</v>
      </c>
      <c r="C286" s="24" t="s">
        <v>208</v>
      </c>
      <c r="D286" s="38" t="s">
        <v>15</v>
      </c>
      <c r="E286" s="38" t="s">
        <v>13</v>
      </c>
      <c r="F286" s="26">
        <v>55000</v>
      </c>
      <c r="G286" s="26">
        <f t="shared" si="55"/>
        <v>1578.5</v>
      </c>
      <c r="H286" s="26">
        <f t="shared" si="56"/>
        <v>1672</v>
      </c>
      <c r="I286" s="26">
        <v>2321.5700000000002</v>
      </c>
      <c r="J286" s="26">
        <v>1852.38</v>
      </c>
      <c r="K286" s="26">
        <f>+G286+H286+I286+J286</f>
        <v>7424.45</v>
      </c>
      <c r="L286" s="26">
        <f t="shared" si="59"/>
        <v>47575.55</v>
      </c>
      <c r="M286" s="119"/>
      <c r="N286" s="119"/>
    </row>
    <row r="287" spans="1:14" s="19" customFormat="1" ht="19.5" thickBot="1" x14ac:dyDescent="0.35">
      <c r="A287" s="63"/>
      <c r="B287" s="64"/>
      <c r="C287" s="65">
        <f>+COUNTA(C270:C286)</f>
        <v>17</v>
      </c>
      <c r="D287" s="66"/>
      <c r="E287" s="66"/>
      <c r="F287" s="67">
        <f t="shared" ref="F287:L287" si="60">SUM(F270:F286)</f>
        <v>393059.55000000005</v>
      </c>
      <c r="G287" s="67">
        <f t="shared" si="60"/>
        <v>11280.809085000001</v>
      </c>
      <c r="H287" s="67">
        <f t="shared" si="60"/>
        <v>11949.010319999999</v>
      </c>
      <c r="I287" s="67">
        <f t="shared" si="60"/>
        <v>2321.5700000000002</v>
      </c>
      <c r="J287" s="67">
        <f t="shared" si="60"/>
        <v>65222.029999999992</v>
      </c>
      <c r="K287" s="67">
        <f t="shared" si="60"/>
        <v>90773.424585000015</v>
      </c>
      <c r="L287" s="68">
        <f t="shared" si="60"/>
        <v>302286.09541499999</v>
      </c>
      <c r="M287" s="49"/>
      <c r="N287" s="99"/>
    </row>
    <row r="288" spans="1:14" s="19" customFormat="1" ht="19.5" thickBot="1" x14ac:dyDescent="0.35">
      <c r="A288" s="56"/>
      <c r="B288" s="57"/>
      <c r="C288" s="57"/>
      <c r="D288" s="58"/>
      <c r="E288" s="58"/>
      <c r="F288" s="57"/>
      <c r="G288" s="57"/>
      <c r="H288" s="57"/>
      <c r="I288" s="57"/>
      <c r="J288" s="57"/>
      <c r="K288" s="57"/>
      <c r="L288" s="57"/>
      <c r="M288" s="49"/>
      <c r="N288" s="49"/>
    </row>
    <row r="289" spans="1:14" s="19" customFormat="1" ht="19.5" thickBot="1" x14ac:dyDescent="0.35">
      <c r="A289" s="82"/>
      <c r="B289" s="28" t="s">
        <v>388</v>
      </c>
      <c r="C289" s="29"/>
      <c r="D289" s="34"/>
      <c r="E289" s="34"/>
      <c r="F289" s="29"/>
      <c r="G289" s="29"/>
      <c r="H289" s="29"/>
      <c r="I289" s="29"/>
      <c r="J289" s="29"/>
      <c r="K289" s="29"/>
      <c r="L289" s="35"/>
      <c r="M289" s="49"/>
      <c r="N289" s="49"/>
    </row>
    <row r="290" spans="1:14" s="19" customFormat="1" ht="19.5" thickBot="1" x14ac:dyDescent="0.35">
      <c r="A290" s="23">
        <v>384</v>
      </c>
      <c r="B290" s="24" t="s">
        <v>326</v>
      </c>
      <c r="C290" s="24" t="s">
        <v>36</v>
      </c>
      <c r="D290" s="25" t="s">
        <v>46</v>
      </c>
      <c r="E290" s="38" t="s">
        <v>12</v>
      </c>
      <c r="F290" s="26">
        <v>31500</v>
      </c>
      <c r="G290" s="26">
        <f>+F290*2.87%</f>
        <v>904.05</v>
      </c>
      <c r="H290" s="26">
        <f>+F290*3.04%</f>
        <v>957.6</v>
      </c>
      <c r="I290" s="26">
        <v>0</v>
      </c>
      <c r="J290" s="26">
        <v>8515.7099999999991</v>
      </c>
      <c r="K290" s="26">
        <f>+G290+H290+I290+J290</f>
        <v>10377.359999999999</v>
      </c>
      <c r="L290" s="26">
        <f>+F290-K290</f>
        <v>21122.639999999999</v>
      </c>
      <c r="M290" s="49"/>
      <c r="N290" s="49"/>
    </row>
    <row r="291" spans="1:14" s="19" customFormat="1" ht="19.5" thickBot="1" x14ac:dyDescent="0.35">
      <c r="A291" s="63"/>
      <c r="B291" s="64"/>
      <c r="C291" s="65">
        <f>+COUNTA(C290)</f>
        <v>1</v>
      </c>
      <c r="D291" s="66"/>
      <c r="E291" s="66"/>
      <c r="F291" s="67">
        <f t="shared" ref="F291:L291" si="61">SUM(F290:F290)</f>
        <v>31500</v>
      </c>
      <c r="G291" s="67">
        <f t="shared" si="61"/>
        <v>904.05</v>
      </c>
      <c r="H291" s="67">
        <f t="shared" si="61"/>
        <v>957.6</v>
      </c>
      <c r="I291" s="67">
        <f t="shared" si="61"/>
        <v>0</v>
      </c>
      <c r="J291" s="67">
        <f t="shared" si="61"/>
        <v>8515.7099999999991</v>
      </c>
      <c r="K291" s="67">
        <f t="shared" si="61"/>
        <v>10377.359999999999</v>
      </c>
      <c r="L291" s="68">
        <f t="shared" si="61"/>
        <v>21122.639999999999</v>
      </c>
      <c r="M291" s="49"/>
      <c r="N291" s="49"/>
    </row>
    <row r="292" spans="1:14" s="19" customFormat="1" ht="19.5" thickBot="1" x14ac:dyDescent="0.35">
      <c r="A292" s="31"/>
      <c r="B292" s="32"/>
      <c r="C292" s="32"/>
      <c r="D292" s="33"/>
      <c r="E292" s="33"/>
      <c r="F292" s="32"/>
      <c r="G292" s="32"/>
      <c r="H292" s="32"/>
      <c r="I292" s="32"/>
      <c r="J292" s="32"/>
      <c r="K292" s="32"/>
      <c r="L292" s="32"/>
      <c r="M292" s="49"/>
      <c r="N292" s="49"/>
    </row>
    <row r="293" spans="1:14" s="19" customFormat="1" ht="19.5" thickBot="1" x14ac:dyDescent="0.35">
      <c r="A293" s="82"/>
      <c r="B293" s="28" t="s">
        <v>327</v>
      </c>
      <c r="C293" s="29"/>
      <c r="D293" s="34"/>
      <c r="E293" s="34"/>
      <c r="F293" s="29"/>
      <c r="G293" s="29"/>
      <c r="H293" s="29"/>
      <c r="I293" s="29"/>
      <c r="J293" s="29"/>
      <c r="K293" s="29"/>
      <c r="L293" s="35"/>
      <c r="M293" s="49"/>
      <c r="N293" s="49"/>
    </row>
    <row r="294" spans="1:14" s="19" customFormat="1" ht="18.75" x14ac:dyDescent="0.3">
      <c r="A294" s="23" t="s">
        <v>233</v>
      </c>
      <c r="B294" s="24" t="s">
        <v>328</v>
      </c>
      <c r="C294" s="24" t="s">
        <v>61</v>
      </c>
      <c r="D294" s="38" t="s">
        <v>15</v>
      </c>
      <c r="E294" s="38" t="s">
        <v>13</v>
      </c>
      <c r="F294" s="26">
        <v>100000</v>
      </c>
      <c r="G294" s="26">
        <f>+F294*2.87%</f>
        <v>2870</v>
      </c>
      <c r="H294" s="26">
        <f>+F294*3.04%</f>
        <v>3040</v>
      </c>
      <c r="I294" s="26">
        <v>12105.37</v>
      </c>
      <c r="J294" s="26">
        <v>25</v>
      </c>
      <c r="K294" s="26">
        <f>+G294+H294+I294+J294</f>
        <v>18040.370000000003</v>
      </c>
      <c r="L294" s="26">
        <f>+F294-K294</f>
        <v>81959.63</v>
      </c>
      <c r="M294" s="49"/>
      <c r="N294" s="49"/>
    </row>
    <row r="295" spans="1:14" s="19" customFormat="1" ht="18.75" x14ac:dyDescent="0.3">
      <c r="A295" s="23" t="s">
        <v>234</v>
      </c>
      <c r="B295" s="24" t="s">
        <v>235</v>
      </c>
      <c r="C295" s="24" t="s">
        <v>331</v>
      </c>
      <c r="D295" s="25" t="s">
        <v>46</v>
      </c>
      <c r="E295" s="38" t="s">
        <v>12</v>
      </c>
      <c r="F295" s="26">
        <v>40000</v>
      </c>
      <c r="G295" s="26">
        <f>+F295*2.87%</f>
        <v>1148</v>
      </c>
      <c r="H295" s="26">
        <f>+F295*3.04%</f>
        <v>1216</v>
      </c>
      <c r="I295" s="26">
        <v>442.65</v>
      </c>
      <c r="J295" s="26">
        <v>25638.44</v>
      </c>
      <c r="K295" s="26">
        <f>+G295+H295+I295+J295</f>
        <v>28445.09</v>
      </c>
      <c r="L295" s="26">
        <v>11554.91</v>
      </c>
      <c r="M295" s="49"/>
      <c r="N295" s="49"/>
    </row>
    <row r="296" spans="1:14" ht="15.75" x14ac:dyDescent="0.25">
      <c r="A296" s="23" t="s">
        <v>236</v>
      </c>
      <c r="B296" s="24" t="s">
        <v>329</v>
      </c>
      <c r="C296" s="24" t="s">
        <v>237</v>
      </c>
      <c r="D296" s="38" t="s">
        <v>15</v>
      </c>
      <c r="E296" s="38" t="s">
        <v>13</v>
      </c>
      <c r="F296" s="26">
        <v>45000</v>
      </c>
      <c r="G296" s="26">
        <f>+F296*2.87%</f>
        <v>1291.5</v>
      </c>
      <c r="H296" s="26">
        <f>+F296*3.04%</f>
        <v>1368</v>
      </c>
      <c r="I296" s="26">
        <v>1148.33</v>
      </c>
      <c r="J296" s="26">
        <v>25</v>
      </c>
      <c r="K296" s="26">
        <f>+G296+H296+I296+J296</f>
        <v>3832.83</v>
      </c>
      <c r="L296" s="26">
        <f>+F296-K296</f>
        <v>41167.17</v>
      </c>
      <c r="M296" s="119"/>
      <c r="N296" s="119"/>
    </row>
    <row r="297" spans="1:14" ht="15.75" x14ac:dyDescent="0.25">
      <c r="A297" s="23" t="s">
        <v>416</v>
      </c>
      <c r="B297" s="24" t="s">
        <v>417</v>
      </c>
      <c r="C297" s="24" t="s">
        <v>331</v>
      </c>
      <c r="D297" s="25" t="s">
        <v>46</v>
      </c>
      <c r="E297" s="38" t="s">
        <v>13</v>
      </c>
      <c r="F297" s="26">
        <v>35000</v>
      </c>
      <c r="G297" s="26">
        <f>+F297*2.87%</f>
        <v>1004.5</v>
      </c>
      <c r="H297" s="26">
        <f>+F297*3.04%</f>
        <v>1064</v>
      </c>
      <c r="I297" s="26">
        <v>0</v>
      </c>
      <c r="J297" s="26">
        <v>25</v>
      </c>
      <c r="K297" s="26">
        <f>+G297+H297+I297+J297</f>
        <v>2093.5</v>
      </c>
      <c r="L297" s="26">
        <f>+F297-K297</f>
        <v>32906.5</v>
      </c>
      <c r="M297" s="119"/>
      <c r="N297" s="119"/>
    </row>
    <row r="298" spans="1:14" ht="16.5" thickBot="1" x14ac:dyDescent="0.3">
      <c r="A298" s="93"/>
      <c r="B298" s="94"/>
      <c r="C298" s="95">
        <f>+COUNTA(C294:C297)</f>
        <v>4</v>
      </c>
      <c r="D298" s="96"/>
      <c r="E298" s="96"/>
      <c r="F298" s="97">
        <f t="shared" ref="F298:L298" si="62">SUM(F294:F297)</f>
        <v>220000</v>
      </c>
      <c r="G298" s="97">
        <f t="shared" si="62"/>
        <v>6314</v>
      </c>
      <c r="H298" s="97">
        <f t="shared" si="62"/>
        <v>6688</v>
      </c>
      <c r="I298" s="97">
        <f t="shared" si="62"/>
        <v>13696.35</v>
      </c>
      <c r="J298" s="97">
        <f t="shared" si="62"/>
        <v>25713.439999999999</v>
      </c>
      <c r="K298" s="97">
        <f t="shared" si="62"/>
        <v>52411.790000000008</v>
      </c>
      <c r="L298" s="98">
        <f t="shared" si="62"/>
        <v>167588.21000000002</v>
      </c>
      <c r="M298" s="119"/>
      <c r="N298" s="119"/>
    </row>
    <row r="299" spans="1:14" x14ac:dyDescent="0.25">
      <c r="M299" s="119"/>
      <c r="N299" s="119"/>
    </row>
    <row r="300" spans="1:14" x14ac:dyDescent="0.25">
      <c r="L300" s="114"/>
    </row>
    <row r="301" spans="1:14" x14ac:dyDescent="0.25">
      <c r="L301" s="104"/>
    </row>
    <row r="302" spans="1:14" x14ac:dyDescent="0.25">
      <c r="L302" s="104"/>
    </row>
    <row r="304" spans="1:14" x14ac:dyDescent="0.25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20"/>
      <c r="M304" s="119"/>
      <c r="N304" s="119"/>
    </row>
    <row r="305" spans="1:14" x14ac:dyDescent="0.25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20"/>
      <c r="M305" s="119"/>
      <c r="N305" s="119"/>
    </row>
    <row r="306" spans="1:14" x14ac:dyDescent="0.25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</row>
    <row r="307" spans="1:14" x14ac:dyDescent="0.25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</row>
    <row r="308" spans="1:14" x14ac:dyDescent="0.25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</row>
    <row r="309" spans="1:14" x14ac:dyDescent="0.25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</row>
    <row r="310" spans="1:14" x14ac:dyDescent="0.25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</row>
    <row r="311" spans="1:14" x14ac:dyDescent="0.25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</row>
    <row r="312" spans="1:14" x14ac:dyDescent="0.25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</row>
    <row r="313" spans="1:14" x14ac:dyDescent="0.25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</row>
    <row r="314" spans="1:14" x14ac:dyDescent="0.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</row>
    <row r="315" spans="1:14" x14ac:dyDescent="0.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</row>
    <row r="316" spans="1:14" x14ac:dyDescent="0.25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</row>
    <row r="317" spans="1:14" x14ac:dyDescent="0.25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</row>
    <row r="318" spans="1:14" x14ac:dyDescent="0.25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</row>
    <row r="319" spans="1:14" x14ac:dyDescent="0.25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</row>
    <row r="320" spans="1:14" x14ac:dyDescent="0.25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</row>
    <row r="321" spans="1:14" x14ac:dyDescent="0.25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</row>
    <row r="322" spans="1:14" x14ac:dyDescent="0.25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</row>
    <row r="323" spans="1:14" x14ac:dyDescent="0.25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</row>
    <row r="324" spans="1:14" x14ac:dyDescent="0.25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</row>
    <row r="325" spans="1:14" x14ac:dyDescent="0.25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</row>
    <row r="326" spans="1:14" x14ac:dyDescent="0.25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</row>
    <row r="327" spans="1:14" x14ac:dyDescent="0.25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</row>
    <row r="328" spans="1:14" x14ac:dyDescent="0.25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</row>
    <row r="329" spans="1:14" x14ac:dyDescent="0.25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</row>
    <row r="330" spans="1:14" x14ac:dyDescent="0.25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</row>
    <row r="331" spans="1:14" x14ac:dyDescent="0.25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</row>
    <row r="332" spans="1:14" x14ac:dyDescent="0.25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</row>
    <row r="333" spans="1:14" x14ac:dyDescent="0.25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</row>
    <row r="334" spans="1:14" x14ac:dyDescent="0.25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</row>
    <row r="335" spans="1:14" x14ac:dyDescent="0.25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</row>
    <row r="336" spans="1:14" x14ac:dyDescent="0.25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</row>
    <row r="337" spans="1:14" x14ac:dyDescent="0.25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</row>
    <row r="338" spans="1:14" x14ac:dyDescent="0.25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</row>
    <row r="339" spans="1:14" x14ac:dyDescent="0.25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</row>
    <row r="340" spans="1:14" x14ac:dyDescent="0.25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</row>
    <row r="341" spans="1:14" x14ac:dyDescent="0.25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</row>
    <row r="342" spans="1:14" x14ac:dyDescent="0.25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</row>
    <row r="343" spans="1:14" x14ac:dyDescent="0.25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</row>
    <row r="344" spans="1:14" x14ac:dyDescent="0.25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</row>
    <row r="345" spans="1:14" x14ac:dyDescent="0.25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</row>
    <row r="346" spans="1:14" x14ac:dyDescent="0.25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</row>
    <row r="347" spans="1:14" x14ac:dyDescent="0.25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</row>
    <row r="348" spans="1:14" x14ac:dyDescent="0.25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</row>
    <row r="349" spans="1:14" x14ac:dyDescent="0.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</row>
    <row r="350" spans="1:14" x14ac:dyDescent="0.25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</row>
    <row r="351" spans="1:14" x14ac:dyDescent="0.25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</row>
    <row r="352" spans="1:14" x14ac:dyDescent="0.2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</row>
    <row r="353" spans="1:14" x14ac:dyDescent="0.25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</row>
    <row r="354" spans="1:14" x14ac:dyDescent="0.25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</row>
    <row r="355" spans="1:14" x14ac:dyDescent="0.25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</row>
    <row r="356" spans="1:14" x14ac:dyDescent="0.25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</row>
    <row r="357" spans="1:14" x14ac:dyDescent="0.25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</row>
    <row r="358" spans="1:14" x14ac:dyDescent="0.25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</row>
    <row r="359" spans="1:14" x14ac:dyDescent="0.25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</row>
    <row r="360" spans="1:14" x14ac:dyDescent="0.25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</row>
    <row r="361" spans="1:14" x14ac:dyDescent="0.25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</row>
    <row r="362" spans="1:14" x14ac:dyDescent="0.25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</row>
    <row r="363" spans="1:14" x14ac:dyDescent="0.25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</row>
    <row r="364" spans="1:14" x14ac:dyDescent="0.25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</row>
    <row r="365" spans="1:14" x14ac:dyDescent="0.25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</row>
    <row r="366" spans="1:14" x14ac:dyDescent="0.25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</row>
    <row r="367" spans="1:14" x14ac:dyDescent="0.25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</row>
    <row r="368" spans="1:14" x14ac:dyDescent="0.25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</row>
    <row r="369" spans="1:14" x14ac:dyDescent="0.25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</row>
    <row r="370" spans="1:14" x14ac:dyDescent="0.25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</row>
    <row r="371" spans="1:14" x14ac:dyDescent="0.25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</row>
    <row r="372" spans="1:14" x14ac:dyDescent="0.25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</row>
    <row r="373" spans="1:14" x14ac:dyDescent="0.25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</row>
    <row r="374" spans="1:14" x14ac:dyDescent="0.25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</row>
    <row r="375" spans="1:14" x14ac:dyDescent="0.25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</row>
    <row r="376" spans="1:14" x14ac:dyDescent="0.25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</row>
    <row r="377" spans="1:14" x14ac:dyDescent="0.25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</row>
    <row r="378" spans="1:14" x14ac:dyDescent="0.25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</row>
    <row r="379" spans="1:14" x14ac:dyDescent="0.25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</row>
    <row r="380" spans="1:14" x14ac:dyDescent="0.25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</row>
    <row r="381" spans="1:14" x14ac:dyDescent="0.25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</row>
    <row r="382" spans="1:14" x14ac:dyDescent="0.25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</row>
    <row r="383" spans="1:14" x14ac:dyDescent="0.25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</row>
    <row r="384" spans="1:14" x14ac:dyDescent="0.25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</row>
    <row r="385" spans="1:14" x14ac:dyDescent="0.25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</row>
    <row r="386" spans="1:14" x14ac:dyDescent="0.25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</row>
    <row r="387" spans="1:14" x14ac:dyDescent="0.25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</row>
    <row r="388" spans="1:14" x14ac:dyDescent="0.25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</row>
    <row r="389" spans="1:14" x14ac:dyDescent="0.25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</row>
    <row r="390" spans="1:14" x14ac:dyDescent="0.25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</row>
    <row r="391" spans="1:14" x14ac:dyDescent="0.25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</row>
    <row r="392" spans="1:14" x14ac:dyDescent="0.25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</row>
    <row r="393" spans="1:14" x14ac:dyDescent="0.25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</row>
    <row r="394" spans="1:14" x14ac:dyDescent="0.25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</row>
    <row r="395" spans="1:14" x14ac:dyDescent="0.25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</row>
    <row r="396" spans="1:14" x14ac:dyDescent="0.25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</row>
    <row r="397" spans="1:14" x14ac:dyDescent="0.25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</row>
    <row r="398" spans="1:14" x14ac:dyDescent="0.25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</row>
    <row r="399" spans="1:14" x14ac:dyDescent="0.25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</row>
    <row r="400" spans="1:14" x14ac:dyDescent="0.25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</row>
    <row r="401" spans="1:14" x14ac:dyDescent="0.25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</row>
    <row r="402" spans="1:14" x14ac:dyDescent="0.25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</row>
    <row r="403" spans="1:14" x14ac:dyDescent="0.25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</row>
    <row r="404" spans="1:14" x14ac:dyDescent="0.25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</row>
    <row r="405" spans="1:14" x14ac:dyDescent="0.25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</row>
    <row r="406" spans="1:14" x14ac:dyDescent="0.25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</row>
    <row r="407" spans="1:14" x14ac:dyDescent="0.25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</row>
    <row r="408" spans="1:14" x14ac:dyDescent="0.25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</row>
    <row r="409" spans="1:14" x14ac:dyDescent="0.25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</row>
    <row r="410" spans="1:14" x14ac:dyDescent="0.25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</row>
    <row r="411" spans="1:14" x14ac:dyDescent="0.25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</row>
    <row r="412" spans="1:14" x14ac:dyDescent="0.25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</row>
    <row r="413" spans="1:14" x14ac:dyDescent="0.25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</row>
    <row r="414" spans="1:14" x14ac:dyDescent="0.25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</row>
    <row r="415" spans="1:14" x14ac:dyDescent="0.25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</row>
    <row r="416" spans="1:14" x14ac:dyDescent="0.25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</row>
    <row r="417" spans="1:14" x14ac:dyDescent="0.25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</row>
    <row r="418" spans="1:14" x14ac:dyDescent="0.25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</row>
    <row r="419" spans="1:14" x14ac:dyDescent="0.25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</row>
    <row r="420" spans="1:14" x14ac:dyDescent="0.25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</row>
    <row r="421" spans="1:14" x14ac:dyDescent="0.25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</row>
    <row r="422" spans="1:14" x14ac:dyDescent="0.25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</row>
    <row r="423" spans="1:14" x14ac:dyDescent="0.25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</row>
    <row r="424" spans="1:14" x14ac:dyDescent="0.25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</row>
    <row r="425" spans="1:14" x14ac:dyDescent="0.25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</row>
    <row r="426" spans="1:14" x14ac:dyDescent="0.25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</row>
    <row r="427" spans="1:14" x14ac:dyDescent="0.25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</row>
    <row r="428" spans="1:14" x14ac:dyDescent="0.25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</row>
    <row r="429" spans="1:14" x14ac:dyDescent="0.25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</row>
    <row r="430" spans="1:14" x14ac:dyDescent="0.25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</row>
    <row r="431" spans="1:14" x14ac:dyDescent="0.25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</row>
    <row r="432" spans="1:14" x14ac:dyDescent="0.25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</row>
    <row r="433" spans="1:14" x14ac:dyDescent="0.25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</row>
    <row r="434" spans="1:14" x14ac:dyDescent="0.25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</row>
    <row r="435" spans="1:14" x14ac:dyDescent="0.25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</row>
    <row r="436" spans="1:14" x14ac:dyDescent="0.25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</row>
    <row r="437" spans="1:14" x14ac:dyDescent="0.25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</row>
    <row r="438" spans="1:14" x14ac:dyDescent="0.25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</row>
    <row r="439" spans="1:14" x14ac:dyDescent="0.25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</row>
    <row r="440" spans="1:14" x14ac:dyDescent="0.25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</row>
    <row r="441" spans="1:14" x14ac:dyDescent="0.25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</row>
    <row r="442" spans="1:14" x14ac:dyDescent="0.25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</row>
    <row r="443" spans="1:14" x14ac:dyDescent="0.25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</row>
    <row r="444" spans="1:14" x14ac:dyDescent="0.25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</row>
    <row r="445" spans="1:14" x14ac:dyDescent="0.25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</row>
    <row r="446" spans="1:14" x14ac:dyDescent="0.25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</row>
    <row r="447" spans="1:14" x14ac:dyDescent="0.25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</row>
    <row r="448" spans="1:14" x14ac:dyDescent="0.25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</row>
    <row r="449" spans="1:14" x14ac:dyDescent="0.25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</row>
    <row r="450" spans="1:14" x14ac:dyDescent="0.25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</row>
    <row r="451" spans="1:14" x14ac:dyDescent="0.25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</row>
    <row r="452" spans="1:14" x14ac:dyDescent="0.25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</row>
    <row r="453" spans="1:14" x14ac:dyDescent="0.25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</row>
    <row r="454" spans="1:14" x14ac:dyDescent="0.25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</row>
    <row r="455" spans="1:14" x14ac:dyDescent="0.25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</row>
    <row r="456" spans="1:14" x14ac:dyDescent="0.25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</row>
    <row r="457" spans="1:14" x14ac:dyDescent="0.25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</row>
    <row r="458" spans="1:14" x14ac:dyDescent="0.25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</row>
    <row r="459" spans="1:14" x14ac:dyDescent="0.25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</row>
    <row r="460" spans="1:14" x14ac:dyDescent="0.25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</row>
    <row r="461" spans="1:14" x14ac:dyDescent="0.25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</row>
    <row r="462" spans="1:14" x14ac:dyDescent="0.25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</row>
    <row r="463" spans="1:14" x14ac:dyDescent="0.25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</row>
    <row r="464" spans="1:14" x14ac:dyDescent="0.25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</row>
    <row r="465" spans="1:14" x14ac:dyDescent="0.25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</row>
    <row r="466" spans="1:14" x14ac:dyDescent="0.25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</row>
    <row r="467" spans="1:14" x14ac:dyDescent="0.25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</row>
    <row r="468" spans="1:14" x14ac:dyDescent="0.25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</row>
    <row r="469" spans="1:14" x14ac:dyDescent="0.25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</row>
    <row r="470" spans="1:14" x14ac:dyDescent="0.25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</row>
    <row r="471" spans="1:14" x14ac:dyDescent="0.25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</row>
    <row r="472" spans="1:14" x14ac:dyDescent="0.25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</row>
    <row r="473" spans="1:14" x14ac:dyDescent="0.25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</row>
    <row r="474" spans="1:14" x14ac:dyDescent="0.25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</row>
    <row r="475" spans="1:14" x14ac:dyDescent="0.25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</row>
    <row r="476" spans="1:14" x14ac:dyDescent="0.25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</row>
    <row r="477" spans="1:14" x14ac:dyDescent="0.25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</row>
    <row r="478" spans="1:14" x14ac:dyDescent="0.25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</row>
    <row r="479" spans="1:14" x14ac:dyDescent="0.25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</row>
    <row r="480" spans="1:14" x14ac:dyDescent="0.25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</row>
    <row r="481" spans="1:14" x14ac:dyDescent="0.25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</row>
    <row r="482" spans="1:14" x14ac:dyDescent="0.25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</row>
    <row r="483" spans="1:14" x14ac:dyDescent="0.25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</row>
    <row r="484" spans="1:14" x14ac:dyDescent="0.25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</row>
    <row r="485" spans="1:14" x14ac:dyDescent="0.25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</row>
    <row r="486" spans="1:14" x14ac:dyDescent="0.25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</row>
    <row r="487" spans="1:14" x14ac:dyDescent="0.25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</row>
    <row r="488" spans="1:14" x14ac:dyDescent="0.25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</row>
    <row r="489" spans="1:14" x14ac:dyDescent="0.25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</row>
    <row r="490" spans="1:14" x14ac:dyDescent="0.25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</row>
    <row r="491" spans="1:14" x14ac:dyDescent="0.25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</row>
    <row r="492" spans="1:14" x14ac:dyDescent="0.25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</row>
    <row r="493" spans="1:14" x14ac:dyDescent="0.25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</row>
    <row r="494" spans="1:14" x14ac:dyDescent="0.25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</row>
    <row r="495" spans="1:14" x14ac:dyDescent="0.25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</row>
    <row r="496" spans="1:14" x14ac:dyDescent="0.25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</row>
    <row r="497" spans="1:14" x14ac:dyDescent="0.25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</row>
    <row r="498" spans="1:14" x14ac:dyDescent="0.25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</row>
    <row r="499" spans="1:14" x14ac:dyDescent="0.25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</row>
    <row r="500" spans="1:14" x14ac:dyDescent="0.25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</row>
    <row r="501" spans="1:14" x14ac:dyDescent="0.25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</row>
    <row r="502" spans="1:14" x14ac:dyDescent="0.25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</row>
    <row r="503" spans="1:14" x14ac:dyDescent="0.25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</row>
    <row r="504" spans="1:14" x14ac:dyDescent="0.25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</row>
    <row r="505" spans="1:14" x14ac:dyDescent="0.25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</row>
    <row r="506" spans="1:14" x14ac:dyDescent="0.25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</row>
    <row r="507" spans="1:14" x14ac:dyDescent="0.25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</row>
    <row r="508" spans="1:14" x14ac:dyDescent="0.25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</row>
    <row r="509" spans="1:14" x14ac:dyDescent="0.25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</row>
    <row r="510" spans="1:14" x14ac:dyDescent="0.25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</row>
    <row r="511" spans="1:14" x14ac:dyDescent="0.25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</row>
    <row r="512" spans="1:14" x14ac:dyDescent="0.25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</row>
    <row r="513" spans="1:14" x14ac:dyDescent="0.25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</row>
    <row r="514" spans="1:14" x14ac:dyDescent="0.25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</row>
    <row r="515" spans="1:14" x14ac:dyDescent="0.25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</row>
    <row r="516" spans="1:14" x14ac:dyDescent="0.25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</row>
    <row r="517" spans="1:14" x14ac:dyDescent="0.25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</row>
    <row r="518" spans="1:14" x14ac:dyDescent="0.25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</row>
    <row r="519" spans="1:14" x14ac:dyDescent="0.25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</row>
    <row r="520" spans="1:14" x14ac:dyDescent="0.25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</row>
    <row r="521" spans="1:14" x14ac:dyDescent="0.25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</row>
    <row r="522" spans="1:14" x14ac:dyDescent="0.25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</row>
    <row r="523" spans="1:14" x14ac:dyDescent="0.25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</row>
    <row r="524" spans="1:14" x14ac:dyDescent="0.25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</row>
    <row r="525" spans="1:14" x14ac:dyDescent="0.25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</row>
    <row r="526" spans="1:14" x14ac:dyDescent="0.25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</row>
    <row r="527" spans="1:14" x14ac:dyDescent="0.25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</row>
    <row r="528" spans="1:14" x14ac:dyDescent="0.25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</row>
    <row r="529" spans="1:14" x14ac:dyDescent="0.25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</row>
    <row r="530" spans="1:14" x14ac:dyDescent="0.25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</row>
    <row r="531" spans="1:14" x14ac:dyDescent="0.25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</row>
    <row r="532" spans="1:14" x14ac:dyDescent="0.25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</row>
    <row r="533" spans="1:14" x14ac:dyDescent="0.25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</row>
    <row r="534" spans="1:14" x14ac:dyDescent="0.25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</row>
    <row r="535" spans="1:14" x14ac:dyDescent="0.25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</row>
    <row r="536" spans="1:14" x14ac:dyDescent="0.25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</row>
    <row r="537" spans="1:14" x14ac:dyDescent="0.25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</row>
    <row r="538" spans="1:14" x14ac:dyDescent="0.25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</row>
    <row r="539" spans="1:14" x14ac:dyDescent="0.25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</row>
    <row r="540" spans="1:14" x14ac:dyDescent="0.25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</row>
    <row r="541" spans="1:14" x14ac:dyDescent="0.25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</row>
    <row r="542" spans="1:14" x14ac:dyDescent="0.25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</row>
    <row r="543" spans="1:14" x14ac:dyDescent="0.25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</row>
    <row r="544" spans="1:14" x14ac:dyDescent="0.25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</row>
    <row r="545" spans="1:14" x14ac:dyDescent="0.25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</row>
    <row r="546" spans="1:14" x14ac:dyDescent="0.25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</row>
    <row r="547" spans="1:14" x14ac:dyDescent="0.25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</row>
    <row r="548" spans="1:14" x14ac:dyDescent="0.25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</row>
    <row r="549" spans="1:14" x14ac:dyDescent="0.25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</row>
    <row r="550" spans="1:14" x14ac:dyDescent="0.25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</row>
    <row r="551" spans="1:14" x14ac:dyDescent="0.25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</row>
    <row r="552" spans="1:14" x14ac:dyDescent="0.25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</row>
    <row r="553" spans="1:14" x14ac:dyDescent="0.25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</row>
    <row r="554" spans="1:14" x14ac:dyDescent="0.25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</row>
    <row r="555" spans="1:14" x14ac:dyDescent="0.25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</row>
    <row r="556" spans="1:14" x14ac:dyDescent="0.25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</row>
    <row r="557" spans="1:14" x14ac:dyDescent="0.25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</row>
    <row r="558" spans="1:14" x14ac:dyDescent="0.25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</row>
    <row r="559" spans="1:14" x14ac:dyDescent="0.25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</row>
    <row r="560" spans="1:14" x14ac:dyDescent="0.25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</row>
    <row r="561" spans="1:14" x14ac:dyDescent="0.25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</row>
    <row r="562" spans="1:14" x14ac:dyDescent="0.25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</row>
    <row r="563" spans="1:14" x14ac:dyDescent="0.25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</row>
    <row r="564" spans="1:14" x14ac:dyDescent="0.25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</row>
    <row r="565" spans="1:14" x14ac:dyDescent="0.25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</row>
    <row r="566" spans="1:14" x14ac:dyDescent="0.25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</row>
    <row r="567" spans="1:14" x14ac:dyDescent="0.25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</row>
    <row r="568" spans="1:14" x14ac:dyDescent="0.25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</row>
    <row r="569" spans="1:14" x14ac:dyDescent="0.25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</row>
    <row r="570" spans="1:14" x14ac:dyDescent="0.25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</row>
    <row r="571" spans="1:14" x14ac:dyDescent="0.25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</row>
    <row r="572" spans="1:14" x14ac:dyDescent="0.25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</row>
    <row r="573" spans="1:14" x14ac:dyDescent="0.25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</row>
    <row r="574" spans="1:14" x14ac:dyDescent="0.25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</row>
    <row r="575" spans="1:14" x14ac:dyDescent="0.25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</row>
    <row r="576" spans="1:14" x14ac:dyDescent="0.25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19"/>
      <c r="N576" s="119"/>
    </row>
    <row r="577" spans="1:14" x14ac:dyDescent="0.25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</row>
    <row r="578" spans="1:14" x14ac:dyDescent="0.25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</row>
    <row r="579" spans="1:14" x14ac:dyDescent="0.25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</row>
    <row r="580" spans="1:14" x14ac:dyDescent="0.25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</row>
    <row r="581" spans="1:14" x14ac:dyDescent="0.25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</row>
    <row r="582" spans="1:14" x14ac:dyDescent="0.25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</row>
    <row r="583" spans="1:14" x14ac:dyDescent="0.25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</row>
    <row r="584" spans="1:14" x14ac:dyDescent="0.25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</row>
    <row r="585" spans="1:14" x14ac:dyDescent="0.25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</row>
    <row r="586" spans="1:14" x14ac:dyDescent="0.25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</row>
    <row r="587" spans="1:14" x14ac:dyDescent="0.25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</row>
    <row r="588" spans="1:14" x14ac:dyDescent="0.25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</row>
    <row r="589" spans="1:14" x14ac:dyDescent="0.25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</row>
    <row r="590" spans="1:14" x14ac:dyDescent="0.25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</row>
    <row r="591" spans="1:14" x14ac:dyDescent="0.25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</row>
    <row r="592" spans="1:14" x14ac:dyDescent="0.25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</row>
    <row r="593" spans="1:14" x14ac:dyDescent="0.25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</row>
    <row r="594" spans="1:14" x14ac:dyDescent="0.25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</row>
    <row r="595" spans="1:14" x14ac:dyDescent="0.25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</row>
    <row r="596" spans="1:14" x14ac:dyDescent="0.25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</row>
    <row r="597" spans="1:14" x14ac:dyDescent="0.25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</row>
    <row r="598" spans="1:14" x14ac:dyDescent="0.25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</row>
    <row r="599" spans="1:14" x14ac:dyDescent="0.25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</row>
    <row r="600" spans="1:14" x14ac:dyDescent="0.25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</row>
    <row r="601" spans="1:14" x14ac:dyDescent="0.25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</row>
    <row r="602" spans="1:14" x14ac:dyDescent="0.25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</row>
    <row r="603" spans="1:14" x14ac:dyDescent="0.25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</row>
    <row r="604" spans="1:14" x14ac:dyDescent="0.25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</row>
    <row r="605" spans="1:14" x14ac:dyDescent="0.25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</row>
    <row r="606" spans="1:14" x14ac:dyDescent="0.25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</row>
    <row r="607" spans="1:14" x14ac:dyDescent="0.25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</row>
    <row r="608" spans="1:14" x14ac:dyDescent="0.25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</row>
    <row r="609" spans="1:14" x14ac:dyDescent="0.25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</row>
    <row r="610" spans="1:14" x14ac:dyDescent="0.25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</row>
    <row r="611" spans="1:14" x14ac:dyDescent="0.25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</row>
    <row r="612" spans="1:14" x14ac:dyDescent="0.25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</row>
    <row r="613" spans="1:14" x14ac:dyDescent="0.25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</row>
    <row r="614" spans="1:14" x14ac:dyDescent="0.25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</row>
    <row r="615" spans="1:14" x14ac:dyDescent="0.25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</row>
    <row r="616" spans="1:14" x14ac:dyDescent="0.25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</row>
    <row r="617" spans="1:14" x14ac:dyDescent="0.25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</row>
    <row r="618" spans="1:14" x14ac:dyDescent="0.25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</row>
    <row r="619" spans="1:14" x14ac:dyDescent="0.25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</row>
    <row r="620" spans="1:14" x14ac:dyDescent="0.25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</row>
    <row r="621" spans="1:14" x14ac:dyDescent="0.25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</row>
    <row r="622" spans="1:14" x14ac:dyDescent="0.25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</row>
    <row r="623" spans="1:14" x14ac:dyDescent="0.25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</row>
    <row r="624" spans="1:14" x14ac:dyDescent="0.25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</row>
    <row r="625" spans="1:14" x14ac:dyDescent="0.25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</row>
    <row r="626" spans="1:14" x14ac:dyDescent="0.25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</row>
    <row r="627" spans="1:14" x14ac:dyDescent="0.25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</row>
    <row r="628" spans="1:14" x14ac:dyDescent="0.25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</row>
    <row r="629" spans="1:14" x14ac:dyDescent="0.25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</row>
    <row r="630" spans="1:14" x14ac:dyDescent="0.25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</row>
    <row r="631" spans="1:14" x14ac:dyDescent="0.25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</row>
    <row r="632" spans="1:14" x14ac:dyDescent="0.25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</row>
    <row r="633" spans="1:14" x14ac:dyDescent="0.25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</row>
    <row r="634" spans="1:14" x14ac:dyDescent="0.25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</row>
    <row r="635" spans="1:14" x14ac:dyDescent="0.25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</row>
    <row r="636" spans="1:14" x14ac:dyDescent="0.25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</row>
    <row r="637" spans="1:14" x14ac:dyDescent="0.25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</row>
    <row r="638" spans="1:14" x14ac:dyDescent="0.25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</row>
    <row r="639" spans="1:14" x14ac:dyDescent="0.25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</row>
    <row r="640" spans="1:14" x14ac:dyDescent="0.25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</row>
    <row r="641" spans="1:14" x14ac:dyDescent="0.25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</row>
    <row r="642" spans="1:14" x14ac:dyDescent="0.25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</row>
    <row r="643" spans="1:14" x14ac:dyDescent="0.25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</row>
    <row r="644" spans="1:14" x14ac:dyDescent="0.25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</row>
    <row r="645" spans="1:14" x14ac:dyDescent="0.25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</row>
    <row r="646" spans="1:14" x14ac:dyDescent="0.25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</row>
    <row r="647" spans="1:14" x14ac:dyDescent="0.25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</row>
    <row r="648" spans="1:14" x14ac:dyDescent="0.25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</row>
    <row r="649" spans="1:14" x14ac:dyDescent="0.25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</row>
    <row r="650" spans="1:14" x14ac:dyDescent="0.25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</row>
    <row r="651" spans="1:14" x14ac:dyDescent="0.25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</row>
    <row r="652" spans="1:14" x14ac:dyDescent="0.25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</row>
    <row r="653" spans="1:14" x14ac:dyDescent="0.25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</row>
    <row r="654" spans="1:14" x14ac:dyDescent="0.25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</row>
    <row r="655" spans="1:14" x14ac:dyDescent="0.25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</row>
    <row r="656" spans="1:14" x14ac:dyDescent="0.25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</row>
    <row r="657" spans="1:14" x14ac:dyDescent="0.25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</row>
    <row r="658" spans="1:14" x14ac:dyDescent="0.25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</row>
    <row r="659" spans="1:14" x14ac:dyDescent="0.25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</row>
    <row r="660" spans="1:14" x14ac:dyDescent="0.25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</row>
    <row r="661" spans="1:14" x14ac:dyDescent="0.25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</row>
    <row r="662" spans="1:14" x14ac:dyDescent="0.25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</row>
    <row r="663" spans="1:14" x14ac:dyDescent="0.25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</row>
    <row r="664" spans="1:14" x14ac:dyDescent="0.25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</row>
    <row r="665" spans="1:14" x14ac:dyDescent="0.25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</row>
    <row r="666" spans="1:14" x14ac:dyDescent="0.25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</row>
    <row r="667" spans="1:14" x14ac:dyDescent="0.25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</row>
    <row r="668" spans="1:14" x14ac:dyDescent="0.25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</row>
    <row r="669" spans="1:14" x14ac:dyDescent="0.25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</row>
    <row r="670" spans="1:14" x14ac:dyDescent="0.25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</row>
    <row r="671" spans="1:14" x14ac:dyDescent="0.25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</row>
    <row r="672" spans="1:14" x14ac:dyDescent="0.25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</row>
    <row r="673" spans="1:14" x14ac:dyDescent="0.25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</row>
    <row r="674" spans="1:14" x14ac:dyDescent="0.25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</row>
    <row r="675" spans="1:14" x14ac:dyDescent="0.25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</row>
    <row r="676" spans="1:14" x14ac:dyDescent="0.25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</row>
    <row r="677" spans="1:14" x14ac:dyDescent="0.25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</row>
    <row r="678" spans="1:14" x14ac:dyDescent="0.25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</row>
    <row r="679" spans="1:14" x14ac:dyDescent="0.25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</row>
    <row r="680" spans="1:14" x14ac:dyDescent="0.25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</row>
    <row r="681" spans="1:14" x14ac:dyDescent="0.25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</row>
    <row r="682" spans="1:14" x14ac:dyDescent="0.25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</row>
    <row r="683" spans="1:14" x14ac:dyDescent="0.25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</row>
    <row r="684" spans="1:14" x14ac:dyDescent="0.25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</row>
    <row r="685" spans="1:14" x14ac:dyDescent="0.25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</row>
    <row r="686" spans="1:14" x14ac:dyDescent="0.25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</row>
    <row r="687" spans="1:14" x14ac:dyDescent="0.25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</row>
    <row r="688" spans="1:14" x14ac:dyDescent="0.25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</row>
    <row r="689" spans="1:14" x14ac:dyDescent="0.25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</row>
    <row r="690" spans="1:14" x14ac:dyDescent="0.25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</row>
    <row r="691" spans="1:14" x14ac:dyDescent="0.25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</row>
    <row r="692" spans="1:14" x14ac:dyDescent="0.25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</row>
    <row r="693" spans="1:14" x14ac:dyDescent="0.25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</row>
    <row r="694" spans="1:14" x14ac:dyDescent="0.25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</row>
    <row r="695" spans="1:14" x14ac:dyDescent="0.25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</row>
    <row r="696" spans="1:14" x14ac:dyDescent="0.25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</row>
    <row r="697" spans="1:14" x14ac:dyDescent="0.25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</row>
    <row r="698" spans="1:14" x14ac:dyDescent="0.25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</row>
    <row r="699" spans="1:14" x14ac:dyDescent="0.25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</row>
    <row r="700" spans="1:14" x14ac:dyDescent="0.25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</row>
    <row r="701" spans="1:14" x14ac:dyDescent="0.25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</row>
    <row r="702" spans="1:14" x14ac:dyDescent="0.25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</row>
    <row r="703" spans="1:14" x14ac:dyDescent="0.25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</row>
    <row r="704" spans="1:14" x14ac:dyDescent="0.25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</row>
    <row r="705" spans="1:14" x14ac:dyDescent="0.25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</row>
    <row r="706" spans="1:14" x14ac:dyDescent="0.25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</row>
    <row r="707" spans="1:14" x14ac:dyDescent="0.25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</row>
    <row r="708" spans="1:14" x14ac:dyDescent="0.25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</row>
    <row r="709" spans="1:14" x14ac:dyDescent="0.25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</row>
    <row r="710" spans="1:14" x14ac:dyDescent="0.25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</row>
    <row r="711" spans="1:14" x14ac:dyDescent="0.25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</row>
    <row r="712" spans="1:14" x14ac:dyDescent="0.25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</row>
    <row r="713" spans="1:14" x14ac:dyDescent="0.25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</row>
    <row r="714" spans="1:14" x14ac:dyDescent="0.25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</row>
    <row r="715" spans="1:14" x14ac:dyDescent="0.25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</row>
    <row r="716" spans="1:14" x14ac:dyDescent="0.25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</row>
    <row r="717" spans="1:14" x14ac:dyDescent="0.25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</row>
    <row r="718" spans="1:14" x14ac:dyDescent="0.25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</row>
    <row r="719" spans="1:14" x14ac:dyDescent="0.25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</row>
    <row r="720" spans="1:14" x14ac:dyDescent="0.25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</row>
    <row r="721" spans="1:14" x14ac:dyDescent="0.25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</row>
    <row r="722" spans="1:14" x14ac:dyDescent="0.25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</row>
    <row r="723" spans="1:14" x14ac:dyDescent="0.25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</row>
    <row r="724" spans="1:14" x14ac:dyDescent="0.25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</row>
    <row r="725" spans="1:14" x14ac:dyDescent="0.25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</row>
    <row r="726" spans="1:14" x14ac:dyDescent="0.25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</row>
    <row r="727" spans="1:14" x14ac:dyDescent="0.25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</row>
    <row r="728" spans="1:14" x14ac:dyDescent="0.25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</row>
    <row r="729" spans="1:14" x14ac:dyDescent="0.25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</row>
    <row r="730" spans="1:14" x14ac:dyDescent="0.25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</row>
    <row r="731" spans="1:14" x14ac:dyDescent="0.25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</row>
    <row r="732" spans="1:14" x14ac:dyDescent="0.25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</row>
    <row r="733" spans="1:14" x14ac:dyDescent="0.25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</row>
    <row r="734" spans="1:14" x14ac:dyDescent="0.25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</row>
    <row r="735" spans="1:14" x14ac:dyDescent="0.25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</row>
    <row r="736" spans="1:14" x14ac:dyDescent="0.25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</row>
    <row r="737" spans="1:14" x14ac:dyDescent="0.25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</row>
    <row r="738" spans="1:14" x14ac:dyDescent="0.25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</row>
    <row r="739" spans="1:14" x14ac:dyDescent="0.25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</row>
    <row r="740" spans="1:14" x14ac:dyDescent="0.25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</row>
    <row r="741" spans="1:14" x14ac:dyDescent="0.25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</row>
    <row r="742" spans="1:14" x14ac:dyDescent="0.25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</row>
    <row r="743" spans="1:14" x14ac:dyDescent="0.25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</row>
    <row r="744" spans="1:14" x14ac:dyDescent="0.25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</row>
    <row r="745" spans="1:14" x14ac:dyDescent="0.25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</row>
    <row r="746" spans="1:14" x14ac:dyDescent="0.25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</row>
    <row r="747" spans="1:14" x14ac:dyDescent="0.25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</row>
    <row r="748" spans="1:14" x14ac:dyDescent="0.25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</row>
    <row r="749" spans="1:14" x14ac:dyDescent="0.25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</row>
    <row r="750" spans="1:14" x14ac:dyDescent="0.25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</row>
    <row r="751" spans="1:14" x14ac:dyDescent="0.25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</row>
    <row r="752" spans="1:14" x14ac:dyDescent="0.25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</row>
    <row r="753" spans="1:14" x14ac:dyDescent="0.25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</row>
    <row r="754" spans="1:14" x14ac:dyDescent="0.25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</row>
    <row r="755" spans="1:14" x14ac:dyDescent="0.25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</row>
    <row r="756" spans="1:14" x14ac:dyDescent="0.25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</row>
    <row r="757" spans="1:14" x14ac:dyDescent="0.25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19"/>
      <c r="N757" s="119"/>
    </row>
    <row r="758" spans="1:14" x14ac:dyDescent="0.25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19"/>
      <c r="N758" s="119"/>
    </row>
    <row r="759" spans="1:14" x14ac:dyDescent="0.25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19"/>
      <c r="N759" s="119"/>
    </row>
    <row r="760" spans="1:14" x14ac:dyDescent="0.25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19"/>
      <c r="N760" s="119"/>
    </row>
    <row r="761" spans="1:14" x14ac:dyDescent="0.25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19"/>
      <c r="N761" s="119"/>
    </row>
    <row r="762" spans="1:14" x14ac:dyDescent="0.25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19"/>
      <c r="N762" s="119"/>
    </row>
    <row r="763" spans="1:14" x14ac:dyDescent="0.25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19"/>
      <c r="N763" s="119"/>
    </row>
    <row r="764" spans="1:14" x14ac:dyDescent="0.25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19"/>
      <c r="N764" s="119"/>
    </row>
    <row r="765" spans="1:14" x14ac:dyDescent="0.25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19"/>
      <c r="N765" s="119"/>
    </row>
    <row r="766" spans="1:14" x14ac:dyDescent="0.25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19"/>
      <c r="N766" s="119"/>
    </row>
    <row r="767" spans="1:14" x14ac:dyDescent="0.25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19"/>
      <c r="N767" s="119"/>
    </row>
    <row r="768" spans="1:14" x14ac:dyDescent="0.25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19"/>
      <c r="N768" s="119"/>
    </row>
    <row r="769" spans="1:14" x14ac:dyDescent="0.25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19"/>
      <c r="N769" s="119"/>
    </row>
    <row r="770" spans="1:14" x14ac:dyDescent="0.25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19"/>
      <c r="N770" s="119"/>
    </row>
    <row r="771" spans="1:14" x14ac:dyDescent="0.25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19"/>
      <c r="N771" s="119"/>
    </row>
    <row r="772" spans="1:14" x14ac:dyDescent="0.25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19"/>
      <c r="N772" s="119"/>
    </row>
    <row r="773" spans="1:14" x14ac:dyDescent="0.25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19"/>
      <c r="N773" s="119"/>
    </row>
    <row r="774" spans="1:14" x14ac:dyDescent="0.25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19"/>
      <c r="N774" s="119"/>
    </row>
    <row r="775" spans="1:14" x14ac:dyDescent="0.25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</row>
    <row r="776" spans="1:14" x14ac:dyDescent="0.25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19"/>
      <c r="N776" s="119"/>
    </row>
    <row r="777" spans="1:14" x14ac:dyDescent="0.25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19"/>
      <c r="N777" s="119"/>
    </row>
    <row r="778" spans="1:14" x14ac:dyDescent="0.25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19"/>
      <c r="N778" s="119"/>
    </row>
    <row r="779" spans="1:14" x14ac:dyDescent="0.25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19"/>
      <c r="N779" s="119"/>
    </row>
    <row r="780" spans="1:14" x14ac:dyDescent="0.25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</row>
    <row r="781" spans="1:14" x14ac:dyDescent="0.25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19"/>
      <c r="N781" s="119"/>
    </row>
    <row r="782" spans="1:14" x14ac:dyDescent="0.25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</row>
    <row r="783" spans="1:14" x14ac:dyDescent="0.25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19"/>
      <c r="N783" s="119"/>
    </row>
    <row r="784" spans="1:14" x14ac:dyDescent="0.25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19"/>
      <c r="N784" s="119"/>
    </row>
    <row r="785" spans="1:14" x14ac:dyDescent="0.25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19"/>
      <c r="N785" s="119"/>
    </row>
    <row r="786" spans="1:14" x14ac:dyDescent="0.25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19"/>
      <c r="N786" s="119"/>
    </row>
    <row r="787" spans="1:14" x14ac:dyDescent="0.25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19"/>
      <c r="N787" s="119"/>
    </row>
    <row r="788" spans="1:14" x14ac:dyDescent="0.25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19"/>
      <c r="N788" s="119"/>
    </row>
    <row r="789" spans="1:14" x14ac:dyDescent="0.25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19"/>
      <c r="N789" s="119"/>
    </row>
    <row r="790" spans="1:14" x14ac:dyDescent="0.25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19"/>
      <c r="N790" s="119"/>
    </row>
    <row r="791" spans="1:14" x14ac:dyDescent="0.25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19"/>
      <c r="N791" s="119"/>
    </row>
    <row r="792" spans="1:14" x14ac:dyDescent="0.25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19"/>
      <c r="N792" s="119"/>
    </row>
    <row r="793" spans="1:14" x14ac:dyDescent="0.25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19"/>
      <c r="N793" s="119"/>
    </row>
    <row r="794" spans="1:14" x14ac:dyDescent="0.25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19"/>
      <c r="N794" s="119"/>
    </row>
    <row r="795" spans="1:14" x14ac:dyDescent="0.25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19"/>
      <c r="N795" s="119"/>
    </row>
    <row r="796" spans="1:14" x14ac:dyDescent="0.25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</row>
    <row r="797" spans="1:14" x14ac:dyDescent="0.25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19"/>
      <c r="N797" s="119"/>
    </row>
    <row r="798" spans="1:14" x14ac:dyDescent="0.25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19"/>
      <c r="N798" s="119"/>
    </row>
    <row r="799" spans="1:14" x14ac:dyDescent="0.25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19"/>
      <c r="N799" s="119"/>
    </row>
    <row r="800" spans="1:14" x14ac:dyDescent="0.25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19"/>
      <c r="N800" s="119"/>
    </row>
    <row r="801" spans="1:14" x14ac:dyDescent="0.25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19"/>
      <c r="N801" s="119"/>
    </row>
    <row r="802" spans="1:14" x14ac:dyDescent="0.25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19"/>
      <c r="N802" s="119"/>
    </row>
    <row r="803" spans="1:14" x14ac:dyDescent="0.25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19"/>
      <c r="N803" s="119"/>
    </row>
    <row r="804" spans="1:14" x14ac:dyDescent="0.25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19"/>
      <c r="N804" s="119"/>
    </row>
    <row r="805" spans="1:14" x14ac:dyDescent="0.25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19"/>
      <c r="N805" s="119"/>
    </row>
    <row r="806" spans="1:14" x14ac:dyDescent="0.25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19"/>
      <c r="N806" s="119"/>
    </row>
    <row r="807" spans="1:14" x14ac:dyDescent="0.25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19"/>
      <c r="N807" s="119"/>
    </row>
    <row r="808" spans="1:14" x14ac:dyDescent="0.25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19"/>
      <c r="N808" s="119"/>
    </row>
    <row r="809" spans="1:14" x14ac:dyDescent="0.25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19"/>
      <c r="N809" s="119"/>
    </row>
    <row r="810" spans="1:14" x14ac:dyDescent="0.25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19"/>
      <c r="N810" s="119"/>
    </row>
    <row r="811" spans="1:14" x14ac:dyDescent="0.25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19"/>
      <c r="N811" s="119"/>
    </row>
    <row r="812" spans="1:14" x14ac:dyDescent="0.25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19"/>
      <c r="N812" s="119"/>
    </row>
    <row r="813" spans="1:14" x14ac:dyDescent="0.25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19"/>
      <c r="N813" s="119"/>
    </row>
    <row r="814" spans="1:14" x14ac:dyDescent="0.25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19"/>
      <c r="N814" s="119"/>
    </row>
    <row r="815" spans="1:14" x14ac:dyDescent="0.25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19"/>
      <c r="N815" s="119"/>
    </row>
    <row r="816" spans="1:14" x14ac:dyDescent="0.25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19"/>
      <c r="N816" s="119"/>
    </row>
    <row r="817" spans="1:14" x14ac:dyDescent="0.25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19"/>
      <c r="N817" s="119"/>
    </row>
    <row r="818" spans="1:14" x14ac:dyDescent="0.25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19"/>
      <c r="N818" s="119"/>
    </row>
    <row r="819" spans="1:14" x14ac:dyDescent="0.25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19"/>
      <c r="N819" s="119"/>
    </row>
    <row r="820" spans="1:14" x14ac:dyDescent="0.25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19"/>
      <c r="N820" s="119"/>
    </row>
    <row r="821" spans="1:14" x14ac:dyDescent="0.25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</row>
    <row r="822" spans="1:14" x14ac:dyDescent="0.25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19"/>
      <c r="N822" s="119"/>
    </row>
    <row r="823" spans="1:14" x14ac:dyDescent="0.25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19"/>
      <c r="N823" s="119"/>
    </row>
    <row r="824" spans="1:14" x14ac:dyDescent="0.25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19"/>
      <c r="N824" s="119"/>
    </row>
    <row r="825" spans="1:14" x14ac:dyDescent="0.25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19"/>
      <c r="N825" s="119"/>
    </row>
    <row r="826" spans="1:14" x14ac:dyDescent="0.25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19"/>
      <c r="N826" s="119"/>
    </row>
    <row r="827" spans="1:14" x14ac:dyDescent="0.25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19"/>
      <c r="N827" s="119"/>
    </row>
    <row r="828" spans="1:14" x14ac:dyDescent="0.25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19"/>
      <c r="N828" s="119"/>
    </row>
    <row r="829" spans="1:14" x14ac:dyDescent="0.25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19"/>
      <c r="N829" s="119"/>
    </row>
    <row r="830" spans="1:14" x14ac:dyDescent="0.25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19"/>
      <c r="N830" s="119"/>
    </row>
    <row r="831" spans="1:14" x14ac:dyDescent="0.25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19"/>
      <c r="N831" s="119"/>
    </row>
    <row r="832" spans="1:14" x14ac:dyDescent="0.25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19"/>
      <c r="N832" s="119"/>
    </row>
    <row r="833" spans="1:14" x14ac:dyDescent="0.25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19"/>
      <c r="N833" s="119"/>
    </row>
    <row r="834" spans="1:14" x14ac:dyDescent="0.25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19"/>
      <c r="N834" s="119"/>
    </row>
    <row r="835" spans="1:14" x14ac:dyDescent="0.25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19"/>
      <c r="N835" s="119"/>
    </row>
    <row r="836" spans="1:14" x14ac:dyDescent="0.25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19"/>
      <c r="N836" s="119"/>
    </row>
    <row r="837" spans="1:14" x14ac:dyDescent="0.25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19"/>
      <c r="N837" s="119"/>
    </row>
    <row r="838" spans="1:14" x14ac:dyDescent="0.25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19"/>
      <c r="N838" s="119"/>
    </row>
    <row r="839" spans="1:14" x14ac:dyDescent="0.25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19"/>
      <c r="N839" s="119"/>
    </row>
    <row r="840" spans="1:14" x14ac:dyDescent="0.25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19"/>
      <c r="N840" s="119"/>
    </row>
    <row r="841" spans="1:14" x14ac:dyDescent="0.25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19"/>
      <c r="N841" s="119"/>
    </row>
    <row r="842" spans="1:14" x14ac:dyDescent="0.25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19"/>
      <c r="N842" s="119"/>
    </row>
    <row r="843" spans="1:14" x14ac:dyDescent="0.25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19"/>
      <c r="N843" s="119"/>
    </row>
    <row r="844" spans="1:14" x14ac:dyDescent="0.25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19"/>
      <c r="N844" s="119"/>
    </row>
    <row r="845" spans="1:14" x14ac:dyDescent="0.25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19"/>
      <c r="N845" s="119"/>
    </row>
    <row r="846" spans="1:14" x14ac:dyDescent="0.25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19"/>
      <c r="N846" s="119"/>
    </row>
    <row r="847" spans="1:14" x14ac:dyDescent="0.25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19"/>
      <c r="N847" s="119"/>
    </row>
    <row r="848" spans="1:14" x14ac:dyDescent="0.25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19"/>
      <c r="N848" s="119"/>
    </row>
    <row r="849" spans="1:14" x14ac:dyDescent="0.25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19"/>
      <c r="N849" s="119"/>
    </row>
    <row r="850" spans="1:14" x14ac:dyDescent="0.25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19"/>
      <c r="N850" s="119"/>
    </row>
    <row r="851" spans="1:14" x14ac:dyDescent="0.25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19"/>
      <c r="N851" s="119"/>
    </row>
    <row r="852" spans="1:14" x14ac:dyDescent="0.25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</row>
    <row r="853" spans="1:14" x14ac:dyDescent="0.25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</row>
    <row r="854" spans="1:14" x14ac:dyDescent="0.25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19"/>
      <c r="N854" s="119"/>
    </row>
    <row r="855" spans="1:14" x14ac:dyDescent="0.25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19"/>
      <c r="N855" s="119"/>
    </row>
    <row r="856" spans="1:14" x14ac:dyDescent="0.25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19"/>
      <c r="N856" s="119"/>
    </row>
    <row r="857" spans="1:14" x14ac:dyDescent="0.25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19"/>
      <c r="N857" s="119"/>
    </row>
    <row r="858" spans="1:14" x14ac:dyDescent="0.25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19"/>
      <c r="N858" s="119"/>
    </row>
    <row r="859" spans="1:14" x14ac:dyDescent="0.25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19"/>
      <c r="N859" s="119"/>
    </row>
    <row r="860" spans="1:14" x14ac:dyDescent="0.25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19"/>
      <c r="N860" s="119"/>
    </row>
    <row r="861" spans="1:14" x14ac:dyDescent="0.25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19"/>
      <c r="N861" s="119"/>
    </row>
    <row r="862" spans="1:14" x14ac:dyDescent="0.25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19"/>
      <c r="N862" s="119"/>
    </row>
    <row r="863" spans="1:14" x14ac:dyDescent="0.25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19"/>
      <c r="N863" s="119"/>
    </row>
    <row r="864" spans="1:14" x14ac:dyDescent="0.25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</row>
    <row r="865" spans="1:14" x14ac:dyDescent="0.25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</row>
    <row r="866" spans="1:14" x14ac:dyDescent="0.25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</row>
    <row r="867" spans="1:14" x14ac:dyDescent="0.25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</row>
    <row r="868" spans="1:14" x14ac:dyDescent="0.25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</row>
    <row r="869" spans="1:14" x14ac:dyDescent="0.25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</row>
    <row r="870" spans="1:14" x14ac:dyDescent="0.25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</row>
    <row r="871" spans="1:14" x14ac:dyDescent="0.25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</row>
    <row r="872" spans="1:14" x14ac:dyDescent="0.25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</row>
    <row r="873" spans="1:14" x14ac:dyDescent="0.25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</row>
    <row r="874" spans="1:14" x14ac:dyDescent="0.25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</row>
    <row r="875" spans="1:14" x14ac:dyDescent="0.25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</row>
    <row r="876" spans="1:14" x14ac:dyDescent="0.25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</row>
    <row r="877" spans="1:14" x14ac:dyDescent="0.25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</row>
    <row r="878" spans="1:14" x14ac:dyDescent="0.25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</row>
    <row r="879" spans="1:14" x14ac:dyDescent="0.25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</row>
    <row r="880" spans="1:14" x14ac:dyDescent="0.25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</row>
    <row r="881" spans="1:14" x14ac:dyDescent="0.25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</row>
    <row r="882" spans="1:14" x14ac:dyDescent="0.25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</row>
    <row r="883" spans="1:14" x14ac:dyDescent="0.25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</row>
    <row r="884" spans="1:14" x14ac:dyDescent="0.25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</row>
    <row r="885" spans="1:14" x14ac:dyDescent="0.25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</row>
    <row r="886" spans="1:14" x14ac:dyDescent="0.25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</row>
    <row r="887" spans="1:14" x14ac:dyDescent="0.25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</row>
    <row r="888" spans="1:14" x14ac:dyDescent="0.25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</row>
    <row r="889" spans="1:14" x14ac:dyDescent="0.25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</row>
    <row r="890" spans="1:14" x14ac:dyDescent="0.25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</row>
    <row r="891" spans="1:14" x14ac:dyDescent="0.25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</row>
    <row r="892" spans="1:14" x14ac:dyDescent="0.25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</row>
    <row r="893" spans="1:14" x14ac:dyDescent="0.25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</row>
    <row r="894" spans="1:14" x14ac:dyDescent="0.25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</row>
    <row r="895" spans="1:14" x14ac:dyDescent="0.25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</row>
    <row r="896" spans="1:14" x14ac:dyDescent="0.25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</row>
    <row r="897" spans="1:14" x14ac:dyDescent="0.25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</row>
    <row r="898" spans="1:14" x14ac:dyDescent="0.25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</row>
    <row r="899" spans="1:14" x14ac:dyDescent="0.25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</row>
    <row r="900" spans="1:14" x14ac:dyDescent="0.25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</row>
    <row r="901" spans="1:14" x14ac:dyDescent="0.25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</row>
    <row r="902" spans="1:14" x14ac:dyDescent="0.25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</row>
    <row r="903" spans="1:14" x14ac:dyDescent="0.25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</row>
    <row r="904" spans="1:14" x14ac:dyDescent="0.25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</row>
    <row r="905" spans="1:14" x14ac:dyDescent="0.25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</row>
    <row r="906" spans="1:14" x14ac:dyDescent="0.25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</row>
    <row r="907" spans="1:14" x14ac:dyDescent="0.25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</row>
    <row r="908" spans="1:14" x14ac:dyDescent="0.25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</row>
    <row r="909" spans="1:14" x14ac:dyDescent="0.25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</row>
    <row r="910" spans="1:14" x14ac:dyDescent="0.25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</row>
    <row r="911" spans="1:14" x14ac:dyDescent="0.25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</row>
    <row r="912" spans="1:14" x14ac:dyDescent="0.25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</row>
    <row r="913" spans="1:14" x14ac:dyDescent="0.25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</row>
    <row r="914" spans="1:14" x14ac:dyDescent="0.25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</row>
    <row r="915" spans="1:14" x14ac:dyDescent="0.25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</row>
    <row r="916" spans="1:14" x14ac:dyDescent="0.25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</row>
    <row r="917" spans="1:14" x14ac:dyDescent="0.25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</row>
    <row r="918" spans="1:14" x14ac:dyDescent="0.25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</row>
    <row r="919" spans="1:14" x14ac:dyDescent="0.25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</row>
    <row r="920" spans="1:14" x14ac:dyDescent="0.25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</row>
    <row r="921" spans="1:14" x14ac:dyDescent="0.25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</row>
    <row r="922" spans="1:14" x14ac:dyDescent="0.25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</row>
    <row r="923" spans="1:14" x14ac:dyDescent="0.25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</row>
    <row r="924" spans="1:14" x14ac:dyDescent="0.25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</row>
    <row r="925" spans="1:14" x14ac:dyDescent="0.25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</row>
    <row r="926" spans="1:14" x14ac:dyDescent="0.25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</row>
    <row r="927" spans="1:14" x14ac:dyDescent="0.25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</row>
    <row r="928" spans="1:14" x14ac:dyDescent="0.25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</row>
    <row r="929" spans="1:14" x14ac:dyDescent="0.25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</row>
    <row r="930" spans="1:14" x14ac:dyDescent="0.25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</row>
    <row r="931" spans="1:14" x14ac:dyDescent="0.25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</row>
    <row r="932" spans="1:14" x14ac:dyDescent="0.25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</row>
    <row r="933" spans="1:14" x14ac:dyDescent="0.25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</row>
    <row r="934" spans="1:14" x14ac:dyDescent="0.25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</row>
    <row r="935" spans="1:14" x14ac:dyDescent="0.25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</row>
    <row r="936" spans="1:14" x14ac:dyDescent="0.25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</row>
    <row r="937" spans="1:14" x14ac:dyDescent="0.25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</row>
    <row r="938" spans="1:14" x14ac:dyDescent="0.25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</row>
    <row r="939" spans="1:14" x14ac:dyDescent="0.25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</row>
    <row r="940" spans="1:14" x14ac:dyDescent="0.25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</row>
    <row r="941" spans="1:14" x14ac:dyDescent="0.25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</row>
    <row r="942" spans="1:14" x14ac:dyDescent="0.25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</row>
    <row r="943" spans="1:14" x14ac:dyDescent="0.25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</row>
    <row r="944" spans="1:14" x14ac:dyDescent="0.25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</row>
    <row r="945" spans="1:14" x14ac:dyDescent="0.25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</row>
    <row r="946" spans="1:14" x14ac:dyDescent="0.25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</row>
    <row r="947" spans="1:14" x14ac:dyDescent="0.25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</row>
    <row r="948" spans="1:14" x14ac:dyDescent="0.25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</row>
    <row r="949" spans="1:14" x14ac:dyDescent="0.25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</row>
    <row r="950" spans="1:14" x14ac:dyDescent="0.25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</row>
    <row r="951" spans="1:14" x14ac:dyDescent="0.25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</row>
    <row r="952" spans="1:14" x14ac:dyDescent="0.25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</row>
    <row r="953" spans="1:14" x14ac:dyDescent="0.25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</row>
    <row r="954" spans="1:14" x14ac:dyDescent="0.25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</row>
    <row r="955" spans="1:14" x14ac:dyDescent="0.25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</row>
    <row r="956" spans="1:14" x14ac:dyDescent="0.25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</row>
    <row r="957" spans="1:14" x14ac:dyDescent="0.25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</row>
    <row r="958" spans="1:14" x14ac:dyDescent="0.25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</row>
    <row r="959" spans="1:14" x14ac:dyDescent="0.25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</row>
    <row r="960" spans="1:14" x14ac:dyDescent="0.25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</row>
    <row r="961" spans="1:14" x14ac:dyDescent="0.25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</row>
    <row r="962" spans="1:14" x14ac:dyDescent="0.25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</row>
    <row r="963" spans="1:14" x14ac:dyDescent="0.25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</row>
    <row r="964" spans="1:14" x14ac:dyDescent="0.25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</row>
    <row r="965" spans="1:14" x14ac:dyDescent="0.25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</row>
    <row r="966" spans="1:14" x14ac:dyDescent="0.25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</row>
    <row r="967" spans="1:14" x14ac:dyDescent="0.25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</row>
    <row r="968" spans="1:14" x14ac:dyDescent="0.25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</row>
    <row r="969" spans="1:14" x14ac:dyDescent="0.25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</row>
    <row r="970" spans="1:14" x14ac:dyDescent="0.25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</row>
    <row r="971" spans="1:14" x14ac:dyDescent="0.25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</row>
    <row r="972" spans="1:14" x14ac:dyDescent="0.25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</row>
    <row r="973" spans="1:14" x14ac:dyDescent="0.25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</row>
    <row r="974" spans="1:14" x14ac:dyDescent="0.25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</row>
    <row r="975" spans="1:14" x14ac:dyDescent="0.25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</row>
    <row r="976" spans="1:14" x14ac:dyDescent="0.25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</row>
    <row r="977" spans="1:14" x14ac:dyDescent="0.25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</row>
    <row r="978" spans="1:14" x14ac:dyDescent="0.25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</row>
    <row r="979" spans="1:14" x14ac:dyDescent="0.25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</row>
    <row r="980" spans="1:14" x14ac:dyDescent="0.25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</row>
    <row r="981" spans="1:14" x14ac:dyDescent="0.25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</row>
    <row r="982" spans="1:14" x14ac:dyDescent="0.25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</row>
    <row r="983" spans="1:14" x14ac:dyDescent="0.25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</row>
    <row r="984" spans="1:14" x14ac:dyDescent="0.25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</row>
    <row r="985" spans="1:14" x14ac:dyDescent="0.25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</row>
    <row r="986" spans="1:14" x14ac:dyDescent="0.25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</row>
    <row r="987" spans="1:14" x14ac:dyDescent="0.25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</row>
    <row r="988" spans="1:14" x14ac:dyDescent="0.25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</row>
    <row r="989" spans="1:14" x14ac:dyDescent="0.25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</row>
    <row r="990" spans="1:14" x14ac:dyDescent="0.25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19"/>
      <c r="N990" s="119"/>
    </row>
    <row r="991" spans="1:14" x14ac:dyDescent="0.25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19"/>
      <c r="N991" s="119"/>
    </row>
    <row r="992" spans="1:14" x14ac:dyDescent="0.25">
      <c r="A992" s="119"/>
      <c r="B992" s="119"/>
      <c r="C992" s="119"/>
      <c r="D992" s="119"/>
      <c r="E992" s="119"/>
      <c r="F992" s="119"/>
      <c r="G992" s="119"/>
      <c r="H992" s="119"/>
      <c r="I992" s="119"/>
      <c r="J992" s="119"/>
      <c r="K992" s="119"/>
      <c r="L992" s="119"/>
      <c r="M992" s="119"/>
      <c r="N992" s="119"/>
    </row>
    <row r="993" spans="1:14" x14ac:dyDescent="0.25">
      <c r="A993" s="119"/>
      <c r="B993" s="119"/>
      <c r="C993" s="119"/>
      <c r="D993" s="119"/>
      <c r="E993" s="119"/>
      <c r="F993" s="119"/>
      <c r="G993" s="119"/>
      <c r="H993" s="119"/>
      <c r="I993" s="119"/>
      <c r="J993" s="119"/>
      <c r="K993" s="119"/>
      <c r="L993" s="119"/>
      <c r="M993" s="119"/>
      <c r="N993" s="119"/>
    </row>
    <row r="994" spans="1:14" x14ac:dyDescent="0.25">
      <c r="A994" s="119"/>
      <c r="B994" s="119"/>
      <c r="C994" s="119"/>
      <c r="D994" s="119"/>
      <c r="E994" s="119"/>
      <c r="F994" s="119"/>
      <c r="G994" s="119"/>
      <c r="H994" s="119"/>
      <c r="I994" s="119"/>
      <c r="J994" s="119"/>
      <c r="K994" s="119"/>
      <c r="L994" s="119"/>
      <c r="M994" s="119"/>
      <c r="N994" s="119"/>
    </row>
    <row r="995" spans="1:14" x14ac:dyDescent="0.25">
      <c r="A995" s="119"/>
      <c r="B995" s="119"/>
      <c r="C995" s="119"/>
      <c r="D995" s="119"/>
      <c r="E995" s="119"/>
      <c r="F995" s="119"/>
      <c r="G995" s="119"/>
      <c r="H995" s="119"/>
      <c r="I995" s="119"/>
      <c r="J995" s="119"/>
      <c r="K995" s="119"/>
      <c r="L995" s="119"/>
      <c r="M995" s="119"/>
      <c r="N995" s="119"/>
    </row>
    <row r="996" spans="1:14" x14ac:dyDescent="0.25">
      <c r="A996" s="119"/>
      <c r="B996" s="119"/>
      <c r="C996" s="119"/>
      <c r="D996" s="119"/>
      <c r="E996" s="119"/>
      <c r="F996" s="119"/>
      <c r="G996" s="119"/>
      <c r="H996" s="119"/>
      <c r="I996" s="119"/>
      <c r="J996" s="119"/>
      <c r="K996" s="119"/>
      <c r="L996" s="119"/>
      <c r="M996" s="119"/>
      <c r="N996" s="119"/>
    </row>
    <row r="997" spans="1:14" x14ac:dyDescent="0.25">
      <c r="A997" s="119"/>
      <c r="B997" s="119"/>
      <c r="C997" s="119"/>
      <c r="D997" s="119"/>
      <c r="E997" s="119"/>
      <c r="F997" s="119"/>
      <c r="G997" s="119"/>
      <c r="H997" s="119"/>
      <c r="I997" s="119"/>
      <c r="J997" s="119"/>
      <c r="K997" s="119"/>
      <c r="L997" s="119"/>
      <c r="M997" s="119"/>
      <c r="N997" s="119"/>
    </row>
    <row r="998" spans="1:14" x14ac:dyDescent="0.25">
      <c r="A998" s="119"/>
      <c r="B998" s="119"/>
      <c r="C998" s="119"/>
      <c r="D998" s="119"/>
      <c r="E998" s="119"/>
      <c r="F998" s="119"/>
      <c r="G998" s="119"/>
      <c r="H998" s="119"/>
      <c r="I998" s="119"/>
      <c r="J998" s="119"/>
      <c r="K998" s="119"/>
      <c r="L998" s="119"/>
      <c r="M998" s="119"/>
      <c r="N998" s="119"/>
    </row>
    <row r="999" spans="1:14" x14ac:dyDescent="0.25">
      <c r="A999" s="119"/>
      <c r="B999" s="119"/>
      <c r="C999" s="119"/>
      <c r="D999" s="119"/>
      <c r="E999" s="119"/>
      <c r="F999" s="119"/>
      <c r="G999" s="119"/>
      <c r="H999" s="119"/>
      <c r="I999" s="119"/>
      <c r="J999" s="119"/>
      <c r="K999" s="119"/>
      <c r="L999" s="119"/>
      <c r="M999" s="119"/>
      <c r="N999" s="119"/>
    </row>
    <row r="1000" spans="1:14" x14ac:dyDescent="0.25">
      <c r="A1000" s="119"/>
      <c r="B1000" s="119"/>
      <c r="C1000" s="119"/>
      <c r="D1000" s="119"/>
      <c r="E1000" s="119"/>
      <c r="F1000" s="119"/>
      <c r="G1000" s="119"/>
      <c r="H1000" s="119"/>
      <c r="I1000" s="119"/>
      <c r="J1000" s="119"/>
      <c r="K1000" s="119"/>
      <c r="L1000" s="119"/>
      <c r="M1000" s="119"/>
      <c r="N1000" s="119"/>
    </row>
    <row r="1001" spans="1:14" x14ac:dyDescent="0.25">
      <c r="A1001" s="119"/>
      <c r="B1001" s="119"/>
      <c r="C1001" s="119"/>
      <c r="D1001" s="119"/>
      <c r="E1001" s="119"/>
      <c r="F1001" s="119"/>
      <c r="G1001" s="119"/>
      <c r="H1001" s="119"/>
      <c r="I1001" s="119"/>
      <c r="J1001" s="119"/>
      <c r="K1001" s="119"/>
      <c r="L1001" s="119"/>
      <c r="M1001" s="119"/>
      <c r="N1001" s="119"/>
    </row>
    <row r="1002" spans="1:14" x14ac:dyDescent="0.25">
      <c r="A1002" s="119"/>
      <c r="B1002" s="119"/>
      <c r="C1002" s="119"/>
      <c r="D1002" s="119"/>
      <c r="E1002" s="119"/>
      <c r="F1002" s="119"/>
      <c r="G1002" s="119"/>
      <c r="H1002" s="119"/>
      <c r="I1002" s="119"/>
      <c r="J1002" s="119"/>
      <c r="K1002" s="119"/>
      <c r="L1002" s="119"/>
      <c r="M1002" s="119"/>
      <c r="N1002" s="119"/>
    </row>
    <row r="1003" spans="1:14" x14ac:dyDescent="0.25">
      <c r="A1003" s="119"/>
      <c r="B1003" s="119"/>
      <c r="C1003" s="119"/>
      <c r="D1003" s="119"/>
      <c r="E1003" s="119"/>
      <c r="F1003" s="119"/>
      <c r="G1003" s="119"/>
      <c r="H1003" s="119"/>
      <c r="I1003" s="119"/>
      <c r="J1003" s="119"/>
      <c r="K1003" s="119"/>
      <c r="L1003" s="119"/>
      <c r="M1003" s="119"/>
      <c r="N1003" s="119"/>
    </row>
    <row r="1004" spans="1:14" x14ac:dyDescent="0.25">
      <c r="A1004" s="119"/>
      <c r="B1004" s="119"/>
      <c r="C1004" s="119"/>
      <c r="D1004" s="119"/>
      <c r="E1004" s="119"/>
      <c r="F1004" s="119"/>
      <c r="G1004" s="119"/>
      <c r="H1004" s="119"/>
      <c r="I1004" s="119"/>
      <c r="J1004" s="119"/>
      <c r="K1004" s="119"/>
      <c r="L1004" s="119"/>
      <c r="M1004" s="119"/>
      <c r="N1004" s="119"/>
    </row>
    <row r="1005" spans="1:14" x14ac:dyDescent="0.25">
      <c r="A1005" s="119"/>
      <c r="B1005" s="119"/>
      <c r="C1005" s="119"/>
      <c r="D1005" s="119"/>
      <c r="E1005" s="119"/>
      <c r="F1005" s="119"/>
      <c r="G1005" s="119"/>
      <c r="H1005" s="119"/>
      <c r="I1005" s="119"/>
      <c r="J1005" s="119"/>
      <c r="K1005" s="119"/>
      <c r="L1005" s="119"/>
      <c r="M1005" s="119"/>
      <c r="N1005" s="119"/>
    </row>
    <row r="1006" spans="1:14" x14ac:dyDescent="0.25">
      <c r="A1006" s="119"/>
      <c r="B1006" s="119"/>
      <c r="C1006" s="119"/>
      <c r="D1006" s="119"/>
      <c r="E1006" s="119"/>
      <c r="F1006" s="119"/>
      <c r="G1006" s="119"/>
      <c r="H1006" s="119"/>
      <c r="I1006" s="119"/>
      <c r="J1006" s="119"/>
      <c r="K1006" s="119"/>
      <c r="L1006" s="119"/>
      <c r="M1006" s="119"/>
      <c r="N1006" s="119"/>
    </row>
    <row r="1007" spans="1:14" x14ac:dyDescent="0.25">
      <c r="A1007" s="119"/>
      <c r="B1007" s="119"/>
      <c r="C1007" s="119"/>
      <c r="D1007" s="119"/>
      <c r="E1007" s="119"/>
      <c r="F1007" s="119"/>
      <c r="G1007" s="119"/>
      <c r="H1007" s="119"/>
      <c r="I1007" s="119"/>
      <c r="J1007" s="119"/>
      <c r="K1007" s="119"/>
      <c r="L1007" s="119"/>
      <c r="M1007" s="119"/>
      <c r="N1007" s="119"/>
    </row>
    <row r="1008" spans="1:14" x14ac:dyDescent="0.25">
      <c r="A1008" s="119"/>
      <c r="B1008" s="119"/>
      <c r="C1008" s="119"/>
      <c r="D1008" s="119"/>
      <c r="E1008" s="119"/>
      <c r="F1008" s="119"/>
      <c r="G1008" s="119"/>
      <c r="H1008" s="119"/>
      <c r="I1008" s="119"/>
      <c r="J1008" s="119"/>
      <c r="K1008" s="119"/>
      <c r="L1008" s="119"/>
      <c r="M1008" s="119"/>
      <c r="N1008" s="119"/>
    </row>
    <row r="1009" spans="1:14" x14ac:dyDescent="0.25">
      <c r="A1009" s="119"/>
      <c r="B1009" s="119"/>
      <c r="C1009" s="119"/>
      <c r="D1009" s="119"/>
      <c r="E1009" s="119"/>
      <c r="F1009" s="119"/>
      <c r="G1009" s="119"/>
      <c r="H1009" s="119"/>
      <c r="I1009" s="119"/>
      <c r="J1009" s="119"/>
      <c r="K1009" s="119"/>
      <c r="L1009" s="119"/>
      <c r="M1009" s="119"/>
      <c r="N1009" s="119"/>
    </row>
    <row r="1010" spans="1:14" x14ac:dyDescent="0.25">
      <c r="A1010" s="119"/>
      <c r="B1010" s="119"/>
      <c r="C1010" s="119"/>
      <c r="D1010" s="119"/>
      <c r="E1010" s="119"/>
      <c r="F1010" s="119"/>
      <c r="G1010" s="119"/>
      <c r="H1010" s="119"/>
      <c r="I1010" s="119"/>
      <c r="J1010" s="119"/>
      <c r="K1010" s="119"/>
      <c r="L1010" s="119"/>
      <c r="M1010" s="119"/>
      <c r="N1010" s="119"/>
    </row>
    <row r="1011" spans="1:14" x14ac:dyDescent="0.25">
      <c r="A1011" s="119"/>
      <c r="B1011" s="119"/>
      <c r="C1011" s="119"/>
      <c r="D1011" s="119"/>
      <c r="E1011" s="119"/>
      <c r="F1011" s="119"/>
      <c r="G1011" s="119"/>
      <c r="H1011" s="119"/>
      <c r="I1011" s="119"/>
      <c r="J1011" s="119"/>
      <c r="K1011" s="119"/>
      <c r="L1011" s="119"/>
      <c r="M1011" s="119"/>
      <c r="N1011" s="119"/>
    </row>
    <row r="1012" spans="1:14" x14ac:dyDescent="0.25">
      <c r="A1012" s="119"/>
      <c r="B1012" s="119"/>
      <c r="C1012" s="119"/>
      <c r="D1012" s="119"/>
      <c r="E1012" s="119"/>
      <c r="F1012" s="119"/>
      <c r="G1012" s="119"/>
      <c r="H1012" s="119"/>
      <c r="I1012" s="119"/>
      <c r="J1012" s="119"/>
      <c r="K1012" s="119"/>
      <c r="L1012" s="119"/>
      <c r="M1012" s="119"/>
      <c r="N1012" s="119"/>
    </row>
    <row r="1013" spans="1:14" x14ac:dyDescent="0.25">
      <c r="A1013" s="119"/>
      <c r="B1013" s="119"/>
      <c r="C1013" s="119"/>
      <c r="D1013" s="119"/>
      <c r="E1013" s="119"/>
      <c r="F1013" s="119"/>
      <c r="G1013" s="119"/>
      <c r="H1013" s="119"/>
      <c r="I1013" s="119"/>
      <c r="J1013" s="119"/>
      <c r="K1013" s="119"/>
      <c r="L1013" s="119"/>
      <c r="M1013" s="119"/>
      <c r="N1013" s="119"/>
    </row>
    <row r="1014" spans="1:14" x14ac:dyDescent="0.25">
      <c r="A1014" s="119"/>
      <c r="B1014" s="119"/>
      <c r="C1014" s="119"/>
      <c r="D1014" s="119"/>
      <c r="E1014" s="119"/>
      <c r="F1014" s="119"/>
      <c r="G1014" s="119"/>
      <c r="H1014" s="119"/>
      <c r="I1014" s="119"/>
      <c r="J1014" s="119"/>
      <c r="K1014" s="119"/>
      <c r="L1014" s="119"/>
      <c r="M1014" s="119"/>
      <c r="N1014" s="119"/>
    </row>
    <row r="1015" spans="1:14" x14ac:dyDescent="0.25">
      <c r="A1015" s="119"/>
      <c r="B1015" s="119"/>
      <c r="C1015" s="119"/>
      <c r="D1015" s="119"/>
      <c r="E1015" s="119"/>
      <c r="F1015" s="119"/>
      <c r="G1015" s="119"/>
      <c r="H1015" s="119"/>
      <c r="I1015" s="119"/>
      <c r="J1015" s="119"/>
      <c r="K1015" s="119"/>
      <c r="L1015" s="119"/>
      <c r="M1015" s="119"/>
      <c r="N1015" s="119"/>
    </row>
    <row r="1016" spans="1:14" x14ac:dyDescent="0.25">
      <c r="A1016" s="119"/>
      <c r="B1016" s="119"/>
      <c r="C1016" s="119"/>
      <c r="D1016" s="119"/>
      <c r="E1016" s="119"/>
      <c r="F1016" s="119"/>
      <c r="G1016" s="119"/>
      <c r="H1016" s="119"/>
      <c r="I1016" s="119"/>
      <c r="J1016" s="119"/>
      <c r="K1016" s="119"/>
      <c r="L1016" s="119"/>
      <c r="M1016" s="119"/>
      <c r="N1016" s="119"/>
    </row>
    <row r="1017" spans="1:14" x14ac:dyDescent="0.25">
      <c r="A1017" s="119"/>
      <c r="B1017" s="119"/>
      <c r="C1017" s="119"/>
      <c r="D1017" s="119"/>
      <c r="E1017" s="119"/>
      <c r="F1017" s="119"/>
      <c r="G1017" s="119"/>
      <c r="H1017" s="119"/>
      <c r="I1017" s="119"/>
      <c r="J1017" s="119"/>
      <c r="K1017" s="119"/>
      <c r="L1017" s="119"/>
      <c r="M1017" s="119"/>
      <c r="N1017" s="119"/>
    </row>
    <row r="1018" spans="1:14" x14ac:dyDescent="0.25">
      <c r="A1018" s="119"/>
      <c r="B1018" s="119"/>
      <c r="C1018" s="119"/>
      <c r="D1018" s="119"/>
      <c r="E1018" s="119"/>
      <c r="F1018" s="119"/>
      <c r="G1018" s="119"/>
      <c r="H1018" s="119"/>
      <c r="I1018" s="119"/>
      <c r="J1018" s="119"/>
      <c r="K1018" s="119"/>
      <c r="L1018" s="119"/>
      <c r="M1018" s="119"/>
      <c r="N1018" s="119"/>
    </row>
    <row r="1019" spans="1:14" x14ac:dyDescent="0.25">
      <c r="A1019" s="119"/>
      <c r="B1019" s="119"/>
      <c r="C1019" s="119"/>
      <c r="D1019" s="119"/>
      <c r="E1019" s="119"/>
      <c r="F1019" s="119"/>
      <c r="G1019" s="119"/>
      <c r="H1019" s="119"/>
      <c r="I1019" s="119"/>
      <c r="J1019" s="119"/>
      <c r="K1019" s="119"/>
      <c r="L1019" s="119"/>
      <c r="M1019" s="119"/>
      <c r="N1019" s="119"/>
    </row>
    <row r="1020" spans="1:14" x14ac:dyDescent="0.25">
      <c r="A1020" s="119"/>
      <c r="B1020" s="119"/>
      <c r="C1020" s="119"/>
      <c r="D1020" s="119"/>
      <c r="E1020" s="119"/>
      <c r="F1020" s="119"/>
      <c r="G1020" s="119"/>
      <c r="H1020" s="119"/>
      <c r="I1020" s="119"/>
      <c r="J1020" s="119"/>
      <c r="K1020" s="119"/>
      <c r="L1020" s="119"/>
      <c r="M1020" s="119"/>
      <c r="N1020" s="119"/>
    </row>
    <row r="1021" spans="1:14" x14ac:dyDescent="0.25">
      <c r="A1021" s="119"/>
      <c r="B1021" s="119"/>
      <c r="C1021" s="119"/>
      <c r="D1021" s="119"/>
      <c r="E1021" s="119"/>
      <c r="F1021" s="119"/>
      <c r="G1021" s="119"/>
      <c r="H1021" s="119"/>
      <c r="I1021" s="119"/>
      <c r="J1021" s="119"/>
      <c r="K1021" s="119"/>
      <c r="L1021" s="119"/>
      <c r="M1021" s="119"/>
      <c r="N1021" s="119"/>
    </row>
    <row r="1022" spans="1:14" x14ac:dyDescent="0.25">
      <c r="A1022" s="119"/>
      <c r="B1022" s="119"/>
      <c r="C1022" s="119"/>
      <c r="D1022" s="119"/>
      <c r="E1022" s="119"/>
      <c r="F1022" s="119"/>
      <c r="G1022" s="119"/>
      <c r="H1022" s="119"/>
      <c r="I1022" s="119"/>
      <c r="J1022" s="119"/>
      <c r="K1022" s="119"/>
      <c r="L1022" s="119"/>
      <c r="M1022" s="119"/>
      <c r="N1022" s="119"/>
    </row>
    <row r="1023" spans="1:14" x14ac:dyDescent="0.25">
      <c r="A1023" s="119"/>
      <c r="B1023" s="119"/>
      <c r="C1023" s="119"/>
      <c r="D1023" s="119"/>
      <c r="E1023" s="119"/>
      <c r="F1023" s="119"/>
      <c r="G1023" s="119"/>
      <c r="H1023" s="119"/>
      <c r="I1023" s="119"/>
      <c r="J1023" s="119"/>
      <c r="K1023" s="119"/>
      <c r="L1023" s="119"/>
      <c r="M1023" s="119"/>
      <c r="N1023" s="119"/>
    </row>
    <row r="1024" spans="1:14" x14ac:dyDescent="0.25">
      <c r="A1024" s="119"/>
      <c r="B1024" s="119"/>
      <c r="C1024" s="119"/>
      <c r="D1024" s="119"/>
      <c r="E1024" s="119"/>
      <c r="F1024" s="119"/>
      <c r="G1024" s="119"/>
      <c r="H1024" s="119"/>
      <c r="I1024" s="119"/>
      <c r="J1024" s="119"/>
      <c r="K1024" s="119"/>
      <c r="L1024" s="119"/>
      <c r="M1024" s="119"/>
      <c r="N1024" s="119"/>
    </row>
    <row r="1025" spans="1:14" x14ac:dyDescent="0.25">
      <c r="A1025" s="119"/>
      <c r="B1025" s="119"/>
      <c r="C1025" s="119"/>
      <c r="D1025" s="119"/>
      <c r="E1025" s="119"/>
      <c r="F1025" s="119"/>
      <c r="G1025" s="119"/>
      <c r="H1025" s="119"/>
      <c r="I1025" s="119"/>
      <c r="J1025" s="119"/>
      <c r="K1025" s="119"/>
      <c r="L1025" s="119"/>
      <c r="M1025" s="119"/>
      <c r="N1025" s="119"/>
    </row>
    <row r="1026" spans="1:14" x14ac:dyDescent="0.25">
      <c r="A1026" s="119"/>
      <c r="B1026" s="119"/>
      <c r="C1026" s="119"/>
      <c r="D1026" s="119"/>
      <c r="E1026" s="119"/>
      <c r="F1026" s="119"/>
      <c r="G1026" s="119"/>
      <c r="H1026" s="119"/>
      <c r="I1026" s="119"/>
      <c r="J1026" s="119"/>
      <c r="K1026" s="119"/>
      <c r="L1026" s="119"/>
      <c r="M1026" s="119"/>
      <c r="N1026" s="119"/>
    </row>
    <row r="1027" spans="1:14" x14ac:dyDescent="0.25">
      <c r="A1027" s="119"/>
      <c r="B1027" s="119"/>
      <c r="C1027" s="119"/>
      <c r="D1027" s="119"/>
      <c r="E1027" s="119"/>
      <c r="F1027" s="119"/>
      <c r="G1027" s="119"/>
      <c r="H1027" s="119"/>
      <c r="I1027" s="119"/>
      <c r="J1027" s="119"/>
      <c r="K1027" s="119"/>
      <c r="L1027" s="119"/>
      <c r="M1027" s="119"/>
      <c r="N1027" s="119"/>
    </row>
    <row r="1028" spans="1:14" x14ac:dyDescent="0.25">
      <c r="A1028" s="119"/>
      <c r="B1028" s="119"/>
      <c r="C1028" s="119"/>
      <c r="D1028" s="119"/>
      <c r="E1028" s="119"/>
      <c r="F1028" s="119"/>
      <c r="G1028" s="119"/>
      <c r="H1028" s="119"/>
      <c r="I1028" s="119"/>
      <c r="J1028" s="119"/>
      <c r="K1028" s="119"/>
      <c r="L1028" s="119"/>
      <c r="M1028" s="119"/>
      <c r="N1028" s="119"/>
    </row>
    <row r="1029" spans="1:14" x14ac:dyDescent="0.25">
      <c r="A1029" s="119"/>
      <c r="B1029" s="119"/>
      <c r="C1029" s="119"/>
      <c r="D1029" s="119"/>
      <c r="E1029" s="119"/>
      <c r="F1029" s="119"/>
      <c r="G1029" s="119"/>
      <c r="H1029" s="119"/>
      <c r="I1029" s="119"/>
      <c r="J1029" s="119"/>
      <c r="K1029" s="119"/>
      <c r="L1029" s="119"/>
      <c r="M1029" s="119"/>
      <c r="N1029" s="119"/>
    </row>
    <row r="1030" spans="1:14" x14ac:dyDescent="0.25">
      <c r="A1030" s="119"/>
      <c r="B1030" s="119"/>
      <c r="C1030" s="119"/>
      <c r="D1030" s="119"/>
      <c r="E1030" s="119"/>
      <c r="F1030" s="119"/>
      <c r="G1030" s="119"/>
      <c r="H1030" s="119"/>
      <c r="I1030" s="119"/>
      <c r="J1030" s="119"/>
      <c r="K1030" s="119"/>
      <c r="L1030" s="119"/>
      <c r="M1030" s="119"/>
      <c r="N1030" s="119"/>
    </row>
    <row r="1031" spans="1:14" x14ac:dyDescent="0.25">
      <c r="A1031" s="119"/>
      <c r="B1031" s="119"/>
      <c r="C1031" s="119"/>
      <c r="D1031" s="119"/>
      <c r="E1031" s="119"/>
      <c r="F1031" s="119"/>
      <c r="G1031" s="119"/>
      <c r="H1031" s="119"/>
      <c r="I1031" s="119"/>
      <c r="J1031" s="119"/>
      <c r="K1031" s="119"/>
      <c r="L1031" s="119"/>
      <c r="M1031" s="119"/>
      <c r="N1031" s="119"/>
    </row>
    <row r="1032" spans="1:14" x14ac:dyDescent="0.25">
      <c r="A1032" s="119"/>
      <c r="B1032" s="119"/>
      <c r="C1032" s="119"/>
      <c r="D1032" s="119"/>
      <c r="E1032" s="119"/>
      <c r="F1032" s="119"/>
      <c r="G1032" s="119"/>
      <c r="H1032" s="119"/>
      <c r="I1032" s="119"/>
      <c r="J1032" s="119"/>
      <c r="K1032" s="119"/>
      <c r="L1032" s="119"/>
      <c r="M1032" s="119"/>
      <c r="N1032" s="119"/>
    </row>
    <row r="1033" spans="1:14" x14ac:dyDescent="0.25">
      <c r="A1033" s="119"/>
      <c r="B1033" s="119"/>
      <c r="C1033" s="119"/>
      <c r="D1033" s="119"/>
      <c r="E1033" s="119"/>
      <c r="F1033" s="119"/>
      <c r="G1033" s="119"/>
      <c r="H1033" s="119"/>
      <c r="I1033" s="119"/>
      <c r="J1033" s="119"/>
      <c r="K1033" s="119"/>
      <c r="L1033" s="119"/>
      <c r="M1033" s="119"/>
      <c r="N1033" s="119"/>
    </row>
    <row r="1034" spans="1:14" x14ac:dyDescent="0.25">
      <c r="A1034" s="119"/>
      <c r="B1034" s="119"/>
      <c r="C1034" s="119"/>
      <c r="D1034" s="119"/>
      <c r="E1034" s="119"/>
      <c r="F1034" s="119"/>
      <c r="G1034" s="119"/>
      <c r="H1034" s="119"/>
      <c r="I1034" s="119"/>
      <c r="J1034" s="119"/>
      <c r="K1034" s="119"/>
      <c r="L1034" s="119"/>
      <c r="M1034" s="119"/>
      <c r="N1034" s="119"/>
    </row>
    <row r="1035" spans="1:14" x14ac:dyDescent="0.25">
      <c r="A1035" s="119"/>
      <c r="B1035" s="119"/>
      <c r="C1035" s="119"/>
      <c r="D1035" s="119"/>
      <c r="E1035" s="119"/>
      <c r="F1035" s="119"/>
      <c r="G1035" s="119"/>
      <c r="H1035" s="119"/>
      <c r="I1035" s="119"/>
      <c r="J1035" s="119"/>
      <c r="K1035" s="119"/>
      <c r="L1035" s="119"/>
      <c r="M1035" s="119"/>
      <c r="N1035" s="119"/>
    </row>
    <row r="1036" spans="1:14" x14ac:dyDescent="0.25">
      <c r="A1036" s="119"/>
      <c r="B1036" s="119"/>
      <c r="C1036" s="119"/>
      <c r="D1036" s="119"/>
      <c r="E1036" s="119"/>
      <c r="F1036" s="119"/>
      <c r="G1036" s="119"/>
      <c r="H1036" s="119"/>
      <c r="I1036" s="119"/>
      <c r="J1036" s="119"/>
      <c r="K1036" s="119"/>
      <c r="L1036" s="119"/>
      <c r="M1036" s="119"/>
      <c r="N1036" s="119"/>
    </row>
    <row r="1037" spans="1:14" x14ac:dyDescent="0.25">
      <c r="A1037" s="119"/>
      <c r="B1037" s="119"/>
      <c r="C1037" s="119"/>
      <c r="D1037" s="119"/>
      <c r="E1037" s="119"/>
      <c r="F1037" s="119"/>
      <c r="G1037" s="119"/>
      <c r="H1037" s="119"/>
      <c r="I1037" s="119"/>
      <c r="J1037" s="119"/>
      <c r="K1037" s="119"/>
      <c r="L1037" s="119"/>
      <c r="M1037" s="119"/>
      <c r="N1037" s="119"/>
    </row>
    <row r="1038" spans="1:14" x14ac:dyDescent="0.25">
      <c r="A1038" s="119"/>
      <c r="B1038" s="119"/>
      <c r="C1038" s="119"/>
      <c r="D1038" s="119"/>
      <c r="E1038" s="119"/>
      <c r="F1038" s="119"/>
      <c r="G1038" s="119"/>
      <c r="H1038" s="119"/>
      <c r="I1038" s="119"/>
      <c r="J1038" s="119"/>
      <c r="K1038" s="119"/>
      <c r="L1038" s="119"/>
      <c r="M1038" s="119"/>
      <c r="N1038" s="119"/>
    </row>
    <row r="1039" spans="1:14" x14ac:dyDescent="0.25">
      <c r="A1039" s="119"/>
      <c r="B1039" s="119"/>
      <c r="C1039" s="119"/>
      <c r="D1039" s="119"/>
      <c r="E1039" s="119"/>
      <c r="F1039" s="119"/>
      <c r="G1039" s="119"/>
      <c r="H1039" s="119"/>
      <c r="I1039" s="119"/>
      <c r="J1039" s="119"/>
      <c r="K1039" s="119"/>
      <c r="L1039" s="119"/>
      <c r="M1039" s="119"/>
      <c r="N1039" s="119"/>
    </row>
    <row r="1040" spans="1:14" x14ac:dyDescent="0.25">
      <c r="A1040" s="119"/>
      <c r="B1040" s="119"/>
      <c r="C1040" s="119"/>
      <c r="D1040" s="119"/>
      <c r="E1040" s="119"/>
      <c r="F1040" s="119"/>
      <c r="G1040" s="119"/>
      <c r="H1040" s="119"/>
      <c r="I1040" s="119"/>
      <c r="J1040" s="119"/>
      <c r="K1040" s="119"/>
      <c r="L1040" s="119"/>
      <c r="M1040" s="119"/>
      <c r="N1040" s="119"/>
    </row>
    <row r="1041" spans="1:14" x14ac:dyDescent="0.25">
      <c r="A1041" s="119"/>
      <c r="B1041" s="119"/>
      <c r="C1041" s="119"/>
      <c r="D1041" s="119"/>
      <c r="E1041" s="119"/>
      <c r="F1041" s="119"/>
      <c r="G1041" s="119"/>
      <c r="H1041" s="119"/>
      <c r="I1041" s="119"/>
      <c r="J1041" s="119"/>
      <c r="K1041" s="119"/>
      <c r="L1041" s="119"/>
      <c r="M1041" s="119"/>
      <c r="N1041" s="119"/>
    </row>
    <row r="1042" spans="1:14" x14ac:dyDescent="0.25">
      <c r="A1042" s="119"/>
      <c r="B1042" s="119"/>
      <c r="C1042" s="119"/>
      <c r="D1042" s="119"/>
      <c r="E1042" s="119"/>
      <c r="F1042" s="119"/>
      <c r="G1042" s="119"/>
      <c r="H1042" s="119"/>
      <c r="I1042" s="119"/>
      <c r="J1042" s="119"/>
      <c r="K1042" s="119"/>
      <c r="L1042" s="119"/>
      <c r="M1042" s="119"/>
      <c r="N1042" s="119"/>
    </row>
    <row r="1043" spans="1:14" x14ac:dyDescent="0.25">
      <c r="A1043" s="119"/>
      <c r="B1043" s="119"/>
      <c r="C1043" s="119"/>
      <c r="D1043" s="119"/>
      <c r="E1043" s="119"/>
      <c r="F1043" s="119"/>
      <c r="G1043" s="119"/>
      <c r="H1043" s="119"/>
      <c r="I1043" s="119"/>
      <c r="J1043" s="119"/>
      <c r="K1043" s="119"/>
      <c r="L1043" s="119"/>
      <c r="M1043" s="119"/>
      <c r="N1043" s="119"/>
    </row>
    <row r="1044" spans="1:14" x14ac:dyDescent="0.25">
      <c r="A1044" s="119"/>
      <c r="B1044" s="119"/>
      <c r="C1044" s="119"/>
      <c r="D1044" s="119"/>
      <c r="E1044" s="119"/>
      <c r="F1044" s="119"/>
      <c r="G1044" s="119"/>
      <c r="H1044" s="119"/>
      <c r="I1044" s="119"/>
      <c r="J1044" s="119"/>
      <c r="K1044" s="119"/>
      <c r="L1044" s="119"/>
      <c r="M1044" s="119"/>
      <c r="N1044" s="119"/>
    </row>
    <row r="1045" spans="1:14" x14ac:dyDescent="0.25">
      <c r="A1045" s="119"/>
      <c r="B1045" s="119"/>
      <c r="C1045" s="119"/>
      <c r="D1045" s="119"/>
      <c r="E1045" s="119"/>
      <c r="F1045" s="119"/>
      <c r="G1045" s="119"/>
      <c r="H1045" s="119"/>
      <c r="I1045" s="119"/>
      <c r="J1045" s="119"/>
      <c r="K1045" s="119"/>
      <c r="L1045" s="119"/>
      <c r="M1045" s="119"/>
      <c r="N1045" s="119"/>
    </row>
    <row r="1046" spans="1:14" x14ac:dyDescent="0.25">
      <c r="A1046" s="119"/>
      <c r="B1046" s="119"/>
      <c r="C1046" s="119"/>
      <c r="D1046" s="119"/>
      <c r="E1046" s="119"/>
      <c r="F1046" s="119"/>
      <c r="G1046" s="119"/>
      <c r="H1046" s="119"/>
      <c r="I1046" s="119"/>
      <c r="J1046" s="119"/>
      <c r="K1046" s="119"/>
      <c r="L1046" s="119"/>
      <c r="M1046" s="119"/>
      <c r="N1046" s="119"/>
    </row>
    <row r="1047" spans="1:14" x14ac:dyDescent="0.25">
      <c r="A1047" s="119"/>
      <c r="B1047" s="119"/>
      <c r="C1047" s="119"/>
      <c r="D1047" s="119"/>
      <c r="E1047" s="119"/>
      <c r="F1047" s="119"/>
      <c r="G1047" s="119"/>
      <c r="H1047" s="119"/>
      <c r="I1047" s="119"/>
      <c r="J1047" s="119"/>
      <c r="K1047" s="119"/>
      <c r="L1047" s="119"/>
      <c r="M1047" s="119"/>
      <c r="N1047" s="119"/>
    </row>
    <row r="1048" spans="1:14" x14ac:dyDescent="0.25">
      <c r="A1048" s="119"/>
      <c r="B1048" s="119"/>
      <c r="C1048" s="119"/>
      <c r="D1048" s="119"/>
      <c r="E1048" s="119"/>
      <c r="F1048" s="119"/>
      <c r="G1048" s="119"/>
      <c r="H1048" s="119"/>
      <c r="I1048" s="119"/>
      <c r="J1048" s="119"/>
      <c r="K1048" s="119"/>
      <c r="L1048" s="119"/>
      <c r="M1048" s="119"/>
      <c r="N1048" s="119"/>
    </row>
    <row r="1049" spans="1:14" x14ac:dyDescent="0.25">
      <c r="A1049" s="119"/>
      <c r="B1049" s="119"/>
      <c r="C1049" s="119"/>
      <c r="D1049" s="119"/>
      <c r="E1049" s="119"/>
      <c r="F1049" s="119"/>
      <c r="G1049" s="119"/>
      <c r="H1049" s="119"/>
      <c r="I1049" s="119"/>
      <c r="J1049" s="119"/>
      <c r="K1049" s="119"/>
      <c r="L1049" s="119"/>
      <c r="M1049" s="119"/>
      <c r="N1049" s="119"/>
    </row>
    <row r="1050" spans="1:14" x14ac:dyDescent="0.25">
      <c r="A1050" s="119"/>
      <c r="B1050" s="119"/>
      <c r="C1050" s="119"/>
      <c r="D1050" s="119"/>
      <c r="E1050" s="119"/>
      <c r="F1050" s="119"/>
      <c r="G1050" s="119"/>
      <c r="H1050" s="119"/>
      <c r="I1050" s="119"/>
      <c r="J1050" s="119"/>
      <c r="K1050" s="119"/>
      <c r="L1050" s="119"/>
      <c r="M1050" s="119"/>
      <c r="N1050" s="119"/>
    </row>
    <row r="1051" spans="1:14" x14ac:dyDescent="0.25">
      <c r="A1051" s="119"/>
      <c r="B1051" s="119"/>
      <c r="C1051" s="119"/>
      <c r="D1051" s="119"/>
      <c r="E1051" s="119"/>
      <c r="F1051" s="119"/>
      <c r="G1051" s="119"/>
      <c r="H1051" s="119"/>
      <c r="I1051" s="119"/>
      <c r="J1051" s="119"/>
      <c r="K1051" s="119"/>
      <c r="L1051" s="119"/>
      <c r="M1051" s="119"/>
      <c r="N1051" s="119"/>
    </row>
    <row r="1052" spans="1:14" x14ac:dyDescent="0.25">
      <c r="A1052" s="119"/>
      <c r="B1052" s="119"/>
      <c r="C1052" s="119"/>
      <c r="D1052" s="119"/>
      <c r="E1052" s="119"/>
      <c r="F1052" s="119"/>
      <c r="G1052" s="119"/>
      <c r="H1052" s="119"/>
      <c r="I1052" s="119"/>
      <c r="J1052" s="119"/>
      <c r="K1052" s="119"/>
      <c r="L1052" s="119"/>
      <c r="M1052" s="119"/>
      <c r="N1052" s="119"/>
    </row>
    <row r="1053" spans="1:14" x14ac:dyDescent="0.25">
      <c r="A1053" s="119"/>
      <c r="B1053" s="119"/>
      <c r="C1053" s="119"/>
      <c r="D1053" s="119"/>
      <c r="E1053" s="119"/>
      <c r="F1053" s="119"/>
      <c r="G1053" s="119"/>
      <c r="H1053" s="119"/>
      <c r="I1053" s="119"/>
      <c r="J1053" s="119"/>
      <c r="K1053" s="119"/>
      <c r="L1053" s="119"/>
      <c r="M1053" s="119"/>
      <c r="N1053" s="119"/>
    </row>
    <row r="1054" spans="1:14" x14ac:dyDescent="0.25">
      <c r="A1054" s="119"/>
      <c r="B1054" s="119"/>
      <c r="C1054" s="119"/>
      <c r="D1054" s="119"/>
      <c r="E1054" s="119"/>
      <c r="F1054" s="119"/>
      <c r="G1054" s="119"/>
      <c r="H1054" s="119"/>
      <c r="I1054" s="119"/>
      <c r="J1054" s="119"/>
      <c r="K1054" s="119"/>
      <c r="L1054" s="119"/>
      <c r="M1054" s="119"/>
      <c r="N1054" s="119"/>
    </row>
    <row r="1055" spans="1:14" x14ac:dyDescent="0.25">
      <c r="A1055" s="119"/>
      <c r="B1055" s="119"/>
      <c r="C1055" s="119"/>
      <c r="D1055" s="119"/>
      <c r="E1055" s="119"/>
      <c r="F1055" s="119"/>
      <c r="G1055" s="119"/>
      <c r="H1055" s="119"/>
      <c r="I1055" s="119"/>
      <c r="J1055" s="119"/>
      <c r="K1055" s="119"/>
      <c r="L1055" s="119"/>
      <c r="M1055" s="119"/>
      <c r="N1055" s="119"/>
    </row>
    <row r="1056" spans="1:14" x14ac:dyDescent="0.25">
      <c r="A1056" s="119"/>
      <c r="B1056" s="119"/>
      <c r="C1056" s="119"/>
      <c r="D1056" s="119"/>
      <c r="E1056" s="119"/>
      <c r="F1056" s="119"/>
      <c r="G1056" s="119"/>
      <c r="H1056" s="119"/>
      <c r="I1056" s="119"/>
      <c r="J1056" s="119"/>
      <c r="K1056" s="119"/>
      <c r="L1056" s="119"/>
      <c r="M1056" s="119"/>
      <c r="N1056" s="119"/>
    </row>
    <row r="1057" spans="1:14" x14ac:dyDescent="0.25">
      <c r="A1057" s="119"/>
      <c r="B1057" s="119"/>
      <c r="C1057" s="119"/>
      <c r="D1057" s="119"/>
      <c r="E1057" s="119"/>
      <c r="F1057" s="119"/>
      <c r="G1057" s="119"/>
      <c r="H1057" s="119"/>
      <c r="I1057" s="119"/>
      <c r="J1057" s="119"/>
      <c r="K1057" s="119"/>
      <c r="L1057" s="119"/>
      <c r="M1057" s="119"/>
      <c r="N1057" s="119"/>
    </row>
    <row r="1058" spans="1:14" x14ac:dyDescent="0.25">
      <c r="A1058" s="119"/>
      <c r="B1058" s="119"/>
      <c r="C1058" s="119"/>
      <c r="D1058" s="119"/>
      <c r="E1058" s="119"/>
      <c r="F1058" s="119"/>
      <c r="G1058" s="119"/>
      <c r="H1058" s="119"/>
      <c r="I1058" s="119"/>
      <c r="J1058" s="119"/>
      <c r="K1058" s="119"/>
      <c r="L1058" s="119"/>
      <c r="M1058" s="119"/>
      <c r="N1058" s="119"/>
    </row>
    <row r="1059" spans="1:14" x14ac:dyDescent="0.25">
      <c r="A1059" s="119"/>
      <c r="B1059" s="119"/>
      <c r="C1059" s="119"/>
      <c r="D1059" s="119"/>
      <c r="E1059" s="119"/>
      <c r="F1059" s="119"/>
      <c r="G1059" s="119"/>
      <c r="H1059" s="119"/>
      <c r="I1059" s="119"/>
      <c r="J1059" s="119"/>
      <c r="K1059" s="119"/>
      <c r="L1059" s="119"/>
      <c r="M1059" s="119"/>
      <c r="N1059" s="119"/>
    </row>
    <row r="1060" spans="1:14" x14ac:dyDescent="0.25">
      <c r="A1060" s="119"/>
      <c r="B1060" s="119"/>
      <c r="C1060" s="119"/>
      <c r="D1060" s="119"/>
      <c r="E1060" s="119"/>
      <c r="F1060" s="119"/>
      <c r="G1060" s="119"/>
      <c r="H1060" s="119"/>
      <c r="I1060" s="119"/>
      <c r="J1060" s="119"/>
      <c r="K1060" s="119"/>
      <c r="L1060" s="119"/>
      <c r="M1060" s="119"/>
      <c r="N1060" s="119"/>
    </row>
    <row r="1061" spans="1:14" x14ac:dyDescent="0.25">
      <c r="A1061" s="119"/>
      <c r="B1061" s="119"/>
      <c r="C1061" s="119"/>
      <c r="D1061" s="119"/>
      <c r="E1061" s="119"/>
      <c r="F1061" s="119"/>
      <c r="G1061" s="119"/>
      <c r="H1061" s="119"/>
      <c r="I1061" s="119"/>
      <c r="J1061" s="119"/>
      <c r="K1061" s="119"/>
      <c r="L1061" s="119"/>
      <c r="M1061" s="119"/>
      <c r="N1061" s="119"/>
    </row>
    <row r="1062" spans="1:14" x14ac:dyDescent="0.25">
      <c r="A1062" s="119"/>
      <c r="B1062" s="119"/>
      <c r="C1062" s="119"/>
      <c r="D1062" s="119"/>
      <c r="E1062" s="119"/>
      <c r="F1062" s="119"/>
      <c r="G1062" s="119"/>
      <c r="H1062" s="119"/>
      <c r="I1062" s="119"/>
      <c r="J1062" s="119"/>
      <c r="K1062" s="119"/>
      <c r="L1062" s="119"/>
      <c r="M1062" s="119"/>
      <c r="N1062" s="119"/>
    </row>
    <row r="1063" spans="1:14" x14ac:dyDescent="0.25">
      <c r="A1063" s="119"/>
      <c r="B1063" s="119"/>
      <c r="C1063" s="119"/>
      <c r="D1063" s="119"/>
      <c r="E1063" s="119"/>
      <c r="F1063" s="119"/>
      <c r="G1063" s="119"/>
      <c r="H1063" s="119"/>
      <c r="I1063" s="119"/>
      <c r="J1063" s="119"/>
      <c r="K1063" s="119"/>
      <c r="L1063" s="119"/>
      <c r="M1063" s="119"/>
      <c r="N1063" s="119"/>
    </row>
    <row r="1064" spans="1:14" x14ac:dyDescent="0.25">
      <c r="A1064" s="119"/>
      <c r="B1064" s="119"/>
      <c r="C1064" s="119"/>
      <c r="D1064" s="119"/>
      <c r="E1064" s="119"/>
      <c r="F1064" s="119"/>
      <c r="G1064" s="119"/>
      <c r="H1064" s="119"/>
      <c r="I1064" s="119"/>
      <c r="J1064" s="119"/>
      <c r="K1064" s="119"/>
      <c r="L1064" s="119"/>
      <c r="M1064" s="119"/>
      <c r="N1064" s="119"/>
    </row>
    <row r="1065" spans="1:14" x14ac:dyDescent="0.25">
      <c r="A1065" s="119"/>
      <c r="B1065" s="119"/>
      <c r="C1065" s="119"/>
      <c r="D1065" s="119"/>
      <c r="E1065" s="119"/>
      <c r="F1065" s="119"/>
      <c r="G1065" s="119"/>
      <c r="H1065" s="119"/>
      <c r="I1065" s="119"/>
      <c r="J1065" s="119"/>
      <c r="K1065" s="119"/>
      <c r="L1065" s="119"/>
      <c r="M1065" s="119"/>
      <c r="N1065" s="119"/>
    </row>
    <row r="1066" spans="1:14" x14ac:dyDescent="0.25">
      <c r="A1066" s="119"/>
      <c r="B1066" s="119"/>
      <c r="C1066" s="119"/>
      <c r="D1066" s="119"/>
      <c r="E1066" s="119"/>
      <c r="F1066" s="119"/>
      <c r="G1066" s="119"/>
      <c r="H1066" s="119"/>
      <c r="I1066" s="119"/>
      <c r="J1066" s="119"/>
      <c r="K1066" s="119"/>
      <c r="L1066" s="119"/>
      <c r="M1066" s="119"/>
      <c r="N1066" s="119"/>
    </row>
    <row r="1067" spans="1:14" x14ac:dyDescent="0.25">
      <c r="A1067" s="119"/>
      <c r="B1067" s="119"/>
      <c r="C1067" s="119"/>
      <c r="D1067" s="119"/>
      <c r="E1067" s="119"/>
      <c r="F1067" s="119"/>
      <c r="G1067" s="119"/>
      <c r="H1067" s="119"/>
      <c r="I1067" s="119"/>
      <c r="J1067" s="119"/>
      <c r="K1067" s="119"/>
      <c r="L1067" s="119"/>
      <c r="M1067" s="119"/>
      <c r="N1067" s="119"/>
    </row>
    <row r="1068" spans="1:14" x14ac:dyDescent="0.25">
      <c r="A1068" s="119"/>
      <c r="B1068" s="119"/>
      <c r="C1068" s="119"/>
      <c r="D1068" s="119"/>
      <c r="E1068" s="119"/>
      <c r="F1068" s="119"/>
      <c r="G1068" s="119"/>
      <c r="H1068" s="119"/>
      <c r="I1068" s="119"/>
      <c r="J1068" s="119"/>
      <c r="K1068" s="119"/>
      <c r="L1068" s="119"/>
      <c r="M1068" s="119"/>
      <c r="N1068" s="119"/>
    </row>
    <row r="1069" spans="1:14" x14ac:dyDescent="0.25">
      <c r="A1069" s="119"/>
      <c r="B1069" s="119"/>
      <c r="C1069" s="119"/>
      <c r="D1069" s="119"/>
      <c r="E1069" s="119"/>
      <c r="F1069" s="119"/>
      <c r="G1069" s="119"/>
      <c r="H1069" s="119"/>
      <c r="I1069" s="119"/>
      <c r="J1069" s="119"/>
      <c r="K1069" s="119"/>
      <c r="L1069" s="119"/>
      <c r="M1069" s="119"/>
      <c r="N1069" s="119"/>
    </row>
    <row r="1070" spans="1:14" x14ac:dyDescent="0.25">
      <c r="A1070" s="119"/>
      <c r="B1070" s="119"/>
      <c r="C1070" s="119"/>
      <c r="D1070" s="119"/>
      <c r="E1070" s="119"/>
      <c r="F1070" s="119"/>
      <c r="G1070" s="119"/>
      <c r="H1070" s="119"/>
      <c r="I1070" s="119"/>
      <c r="J1070" s="119"/>
      <c r="K1070" s="119"/>
      <c r="L1070" s="119"/>
      <c r="M1070" s="119"/>
      <c r="N1070" s="119"/>
    </row>
    <row r="1071" spans="1:14" x14ac:dyDescent="0.25">
      <c r="A1071" s="119"/>
      <c r="B1071" s="119"/>
      <c r="C1071" s="119"/>
      <c r="D1071" s="119"/>
      <c r="E1071" s="119"/>
      <c r="F1071" s="119"/>
      <c r="G1071" s="119"/>
      <c r="H1071" s="119"/>
      <c r="I1071" s="119"/>
      <c r="J1071" s="119"/>
      <c r="K1071" s="119"/>
      <c r="L1071" s="119"/>
      <c r="M1071" s="119"/>
      <c r="N1071" s="119"/>
    </row>
    <row r="1072" spans="1:14" x14ac:dyDescent="0.25">
      <c r="A1072" s="119"/>
      <c r="B1072" s="119"/>
      <c r="C1072" s="119"/>
      <c r="D1072" s="119"/>
      <c r="E1072" s="119"/>
      <c r="F1072" s="119"/>
      <c r="G1072" s="119"/>
      <c r="H1072" s="119"/>
      <c r="I1072" s="119"/>
      <c r="J1072" s="119"/>
      <c r="K1072" s="119"/>
      <c r="L1072" s="119"/>
      <c r="M1072" s="119"/>
      <c r="N1072" s="119"/>
    </row>
    <row r="1073" spans="1:14" x14ac:dyDescent="0.25">
      <c r="A1073" s="119"/>
      <c r="B1073" s="119"/>
      <c r="C1073" s="119"/>
      <c r="D1073" s="119"/>
      <c r="E1073" s="119"/>
      <c r="F1073" s="119"/>
      <c r="G1073" s="119"/>
      <c r="H1073" s="119"/>
      <c r="I1073" s="119"/>
      <c r="J1073" s="119"/>
      <c r="K1073" s="119"/>
      <c r="L1073" s="119"/>
      <c r="M1073" s="119"/>
      <c r="N1073" s="119"/>
    </row>
    <row r="1074" spans="1:14" x14ac:dyDescent="0.25">
      <c r="A1074" s="119"/>
      <c r="B1074" s="119"/>
      <c r="C1074" s="119"/>
      <c r="D1074" s="119"/>
      <c r="E1074" s="119"/>
      <c r="F1074" s="119"/>
      <c r="G1074" s="119"/>
      <c r="H1074" s="119"/>
      <c r="I1074" s="119"/>
      <c r="J1074" s="119"/>
      <c r="K1074" s="119"/>
      <c r="L1074" s="119"/>
      <c r="M1074" s="119"/>
      <c r="N1074" s="119"/>
    </row>
    <row r="1075" spans="1:14" x14ac:dyDescent="0.25">
      <c r="A1075" s="119"/>
      <c r="B1075" s="119"/>
      <c r="C1075" s="119"/>
      <c r="D1075" s="119"/>
      <c r="E1075" s="119"/>
      <c r="F1075" s="119"/>
      <c r="G1075" s="119"/>
      <c r="H1075" s="119"/>
      <c r="I1075" s="119"/>
      <c r="J1075" s="119"/>
      <c r="K1075" s="119"/>
      <c r="L1075" s="119"/>
      <c r="M1075" s="119"/>
      <c r="N1075" s="119"/>
    </row>
    <row r="1076" spans="1:14" x14ac:dyDescent="0.25">
      <c r="A1076" s="119"/>
      <c r="B1076" s="119"/>
      <c r="C1076" s="119"/>
      <c r="D1076" s="119"/>
      <c r="E1076" s="119"/>
      <c r="F1076" s="119"/>
      <c r="G1076" s="119"/>
      <c r="H1076" s="119"/>
      <c r="I1076" s="119"/>
      <c r="J1076" s="119"/>
      <c r="K1076" s="119"/>
      <c r="L1076" s="119"/>
      <c r="M1076" s="119"/>
      <c r="N1076" s="119"/>
    </row>
    <row r="1077" spans="1:14" x14ac:dyDescent="0.25">
      <c r="A1077" s="119"/>
      <c r="B1077" s="119"/>
      <c r="C1077" s="119"/>
      <c r="D1077" s="119"/>
      <c r="E1077" s="119"/>
      <c r="F1077" s="119"/>
      <c r="G1077" s="119"/>
      <c r="H1077" s="119"/>
      <c r="I1077" s="119"/>
      <c r="J1077" s="119"/>
      <c r="K1077" s="119"/>
      <c r="L1077" s="119"/>
      <c r="M1077" s="119"/>
      <c r="N1077" s="119"/>
    </row>
    <row r="1078" spans="1:14" x14ac:dyDescent="0.25">
      <c r="A1078" s="119"/>
      <c r="B1078" s="119"/>
      <c r="C1078" s="119"/>
      <c r="D1078" s="119"/>
      <c r="E1078" s="119"/>
      <c r="F1078" s="119"/>
      <c r="G1078" s="119"/>
      <c r="H1078" s="119"/>
      <c r="I1078" s="119"/>
      <c r="J1078" s="119"/>
      <c r="K1078" s="119"/>
      <c r="L1078" s="119"/>
      <c r="M1078" s="119"/>
      <c r="N1078" s="119"/>
    </row>
    <row r="1079" spans="1:14" x14ac:dyDescent="0.25">
      <c r="A1079" s="119"/>
      <c r="B1079" s="119"/>
      <c r="C1079" s="119"/>
      <c r="D1079" s="119"/>
      <c r="E1079" s="119"/>
      <c r="F1079" s="119"/>
      <c r="G1079" s="119"/>
      <c r="H1079" s="119"/>
      <c r="I1079" s="119"/>
      <c r="J1079" s="119"/>
      <c r="K1079" s="119"/>
      <c r="L1079" s="119"/>
      <c r="M1079" s="119"/>
      <c r="N1079" s="119"/>
    </row>
    <row r="1080" spans="1:14" x14ac:dyDescent="0.25">
      <c r="A1080" s="119"/>
      <c r="B1080" s="119"/>
      <c r="C1080" s="119"/>
      <c r="D1080" s="119"/>
      <c r="E1080" s="119"/>
      <c r="F1080" s="119"/>
      <c r="G1080" s="119"/>
      <c r="H1080" s="119"/>
      <c r="I1080" s="119"/>
      <c r="J1080" s="119"/>
      <c r="K1080" s="119"/>
      <c r="L1080" s="119"/>
      <c r="M1080" s="119"/>
      <c r="N1080" s="119"/>
    </row>
    <row r="1081" spans="1:14" x14ac:dyDescent="0.25">
      <c r="A1081" s="119"/>
      <c r="B1081" s="119"/>
      <c r="C1081" s="119"/>
      <c r="D1081" s="119"/>
      <c r="E1081" s="119"/>
      <c r="F1081" s="119"/>
      <c r="G1081" s="119"/>
      <c r="H1081" s="119"/>
      <c r="I1081" s="119"/>
      <c r="J1081" s="119"/>
      <c r="K1081" s="119"/>
      <c r="L1081" s="119"/>
      <c r="M1081" s="119"/>
      <c r="N1081" s="119"/>
    </row>
    <row r="1082" spans="1:14" x14ac:dyDescent="0.25">
      <c r="A1082" s="119"/>
      <c r="B1082" s="119"/>
      <c r="C1082" s="119"/>
      <c r="D1082" s="119"/>
      <c r="E1082" s="119"/>
      <c r="F1082" s="119"/>
      <c r="G1082" s="119"/>
      <c r="H1082" s="119"/>
      <c r="I1082" s="119"/>
      <c r="J1082" s="119"/>
      <c r="K1082" s="119"/>
      <c r="L1082" s="119"/>
      <c r="M1082" s="119"/>
      <c r="N1082" s="119"/>
    </row>
    <row r="1083" spans="1:14" x14ac:dyDescent="0.25">
      <c r="A1083" s="119"/>
      <c r="B1083" s="119"/>
      <c r="C1083" s="119"/>
      <c r="D1083" s="119"/>
      <c r="E1083" s="119"/>
      <c r="F1083" s="119"/>
      <c r="G1083" s="119"/>
      <c r="H1083" s="119"/>
      <c r="I1083" s="119"/>
      <c r="J1083" s="119"/>
      <c r="K1083" s="119"/>
      <c r="L1083" s="119"/>
      <c r="M1083" s="119"/>
      <c r="N1083" s="119"/>
    </row>
    <row r="1084" spans="1:14" x14ac:dyDescent="0.25">
      <c r="A1084" s="119"/>
      <c r="B1084" s="119"/>
      <c r="C1084" s="119"/>
      <c r="D1084" s="119"/>
      <c r="E1084" s="119"/>
      <c r="F1084" s="119"/>
      <c r="G1084" s="119"/>
      <c r="H1084" s="119"/>
      <c r="I1084" s="119"/>
      <c r="J1084" s="119"/>
      <c r="K1084" s="119"/>
      <c r="L1084" s="119"/>
      <c r="M1084" s="119"/>
      <c r="N1084" s="119"/>
    </row>
    <row r="1085" spans="1:14" x14ac:dyDescent="0.25">
      <c r="A1085" s="119"/>
      <c r="B1085" s="119"/>
      <c r="C1085" s="119"/>
      <c r="D1085" s="119"/>
      <c r="E1085" s="119"/>
      <c r="F1085" s="119"/>
      <c r="G1085" s="119"/>
      <c r="H1085" s="119"/>
      <c r="I1085" s="119"/>
      <c r="J1085" s="119"/>
      <c r="K1085" s="119"/>
      <c r="L1085" s="119"/>
      <c r="M1085" s="119"/>
      <c r="N1085" s="119"/>
    </row>
    <row r="1086" spans="1:14" x14ac:dyDescent="0.25">
      <c r="A1086" s="119"/>
      <c r="B1086" s="119"/>
      <c r="C1086" s="119"/>
      <c r="D1086" s="119"/>
      <c r="E1086" s="119"/>
      <c r="F1086" s="119"/>
      <c r="G1086" s="119"/>
      <c r="H1086" s="119"/>
      <c r="I1086" s="119"/>
      <c r="J1086" s="119"/>
      <c r="K1086" s="119"/>
      <c r="L1086" s="119"/>
      <c r="M1086" s="119"/>
      <c r="N1086" s="119"/>
    </row>
    <row r="1087" spans="1:14" x14ac:dyDescent="0.25">
      <c r="A1087" s="119"/>
      <c r="B1087" s="119"/>
      <c r="C1087" s="119"/>
      <c r="D1087" s="119"/>
      <c r="E1087" s="119"/>
      <c r="F1087" s="119"/>
      <c r="G1087" s="119"/>
      <c r="H1087" s="119"/>
      <c r="I1087" s="119"/>
      <c r="J1087" s="119"/>
      <c r="K1087" s="119"/>
      <c r="L1087" s="119"/>
      <c r="M1087" s="119"/>
      <c r="N1087" s="119"/>
    </row>
    <row r="1088" spans="1:14" x14ac:dyDescent="0.25">
      <c r="A1088" s="119"/>
      <c r="B1088" s="119"/>
      <c r="C1088" s="119"/>
      <c r="D1088" s="119"/>
      <c r="E1088" s="119"/>
      <c r="F1088" s="119"/>
      <c r="G1088" s="119"/>
      <c r="H1088" s="119"/>
      <c r="I1088" s="119"/>
      <c r="J1088" s="119"/>
      <c r="K1088" s="119"/>
      <c r="L1088" s="119"/>
      <c r="M1088" s="119"/>
      <c r="N1088" s="119"/>
    </row>
    <row r="1089" spans="1:14" x14ac:dyDescent="0.25">
      <c r="A1089" s="119"/>
      <c r="B1089" s="119"/>
      <c r="C1089" s="119"/>
      <c r="D1089" s="119"/>
      <c r="E1089" s="119"/>
      <c r="F1089" s="119"/>
      <c r="G1089" s="119"/>
      <c r="H1089" s="119"/>
      <c r="I1089" s="119"/>
      <c r="J1089" s="119"/>
      <c r="K1089" s="119"/>
      <c r="L1089" s="119"/>
      <c r="M1089" s="119"/>
      <c r="N1089" s="119"/>
    </row>
    <row r="1090" spans="1:14" x14ac:dyDescent="0.25">
      <c r="A1090" s="119"/>
      <c r="B1090" s="119"/>
      <c r="C1090" s="119"/>
      <c r="D1090" s="119"/>
      <c r="E1090" s="119"/>
      <c r="F1090" s="119"/>
      <c r="G1090" s="119"/>
      <c r="H1090" s="119"/>
      <c r="I1090" s="119"/>
      <c r="J1090" s="119"/>
      <c r="K1090" s="119"/>
      <c r="L1090" s="119"/>
      <c r="M1090" s="119"/>
      <c r="N1090" s="119"/>
    </row>
    <row r="1091" spans="1:14" x14ac:dyDescent="0.25">
      <c r="A1091" s="119"/>
      <c r="B1091" s="119"/>
      <c r="C1091" s="119"/>
      <c r="D1091" s="119"/>
      <c r="E1091" s="119"/>
      <c r="F1091" s="119"/>
      <c r="G1091" s="119"/>
      <c r="H1091" s="119"/>
      <c r="I1091" s="119"/>
      <c r="J1091" s="119"/>
      <c r="K1091" s="119"/>
      <c r="L1091" s="119"/>
      <c r="M1091" s="119"/>
      <c r="N1091" s="119"/>
    </row>
    <row r="1092" spans="1:14" x14ac:dyDescent="0.25">
      <c r="A1092" s="119"/>
      <c r="B1092" s="119"/>
      <c r="C1092" s="119"/>
      <c r="D1092" s="119"/>
      <c r="E1092" s="119"/>
      <c r="F1092" s="119"/>
      <c r="G1092" s="119"/>
      <c r="H1092" s="119"/>
      <c r="I1092" s="119"/>
      <c r="J1092" s="119"/>
      <c r="K1092" s="119"/>
      <c r="L1092" s="119"/>
      <c r="M1092" s="119"/>
      <c r="N1092" s="119"/>
    </row>
    <row r="1093" spans="1:14" x14ac:dyDescent="0.25">
      <c r="A1093" s="119"/>
      <c r="B1093" s="119"/>
      <c r="C1093" s="119"/>
      <c r="D1093" s="119"/>
      <c r="E1093" s="119"/>
      <c r="F1093" s="119"/>
      <c r="G1093" s="119"/>
      <c r="H1093" s="119"/>
      <c r="I1093" s="119"/>
      <c r="J1093" s="119"/>
      <c r="K1093" s="119"/>
      <c r="L1093" s="119"/>
      <c r="M1093" s="119"/>
      <c r="N1093" s="119"/>
    </row>
    <row r="1094" spans="1:14" x14ac:dyDescent="0.25">
      <c r="A1094" s="119"/>
      <c r="B1094" s="119"/>
      <c r="C1094" s="119"/>
      <c r="D1094" s="119"/>
      <c r="E1094" s="119"/>
      <c r="F1094" s="119"/>
      <c r="G1094" s="119"/>
      <c r="H1094" s="119"/>
      <c r="I1094" s="119"/>
      <c r="J1094" s="119"/>
      <c r="K1094" s="119"/>
      <c r="L1094" s="119"/>
      <c r="M1094" s="119"/>
      <c r="N1094" s="119"/>
    </row>
    <row r="1095" spans="1:14" x14ac:dyDescent="0.25">
      <c r="A1095" s="119"/>
      <c r="B1095" s="119"/>
      <c r="C1095" s="119"/>
      <c r="D1095" s="119"/>
      <c r="E1095" s="119"/>
      <c r="F1095" s="119"/>
      <c r="G1095" s="119"/>
      <c r="H1095" s="119"/>
      <c r="I1095" s="119"/>
      <c r="J1095" s="119"/>
      <c r="K1095" s="119"/>
      <c r="L1095" s="119"/>
      <c r="M1095" s="119"/>
      <c r="N1095" s="119"/>
    </row>
    <row r="1096" spans="1:14" x14ac:dyDescent="0.25">
      <c r="A1096" s="119"/>
      <c r="B1096" s="119"/>
      <c r="C1096" s="119"/>
      <c r="D1096" s="119"/>
      <c r="E1096" s="119"/>
      <c r="F1096" s="119"/>
      <c r="G1096" s="119"/>
      <c r="H1096" s="119"/>
      <c r="I1096" s="119"/>
      <c r="J1096" s="119"/>
      <c r="K1096" s="119"/>
      <c r="L1096" s="119"/>
      <c r="M1096" s="119"/>
      <c r="N1096" s="119"/>
    </row>
    <row r="1097" spans="1:14" x14ac:dyDescent="0.25">
      <c r="A1097" s="119"/>
      <c r="B1097" s="119"/>
      <c r="C1097" s="119"/>
      <c r="D1097" s="119"/>
      <c r="E1097" s="119"/>
      <c r="F1097" s="119"/>
      <c r="G1097" s="119"/>
      <c r="H1097" s="119"/>
      <c r="I1097" s="119"/>
      <c r="J1097" s="119"/>
      <c r="K1097" s="119"/>
      <c r="L1097" s="119"/>
      <c r="M1097" s="119"/>
      <c r="N1097" s="119"/>
    </row>
    <row r="1098" spans="1:14" x14ac:dyDescent="0.25">
      <c r="A1098" s="119"/>
      <c r="B1098" s="119"/>
      <c r="C1098" s="119"/>
      <c r="D1098" s="119"/>
      <c r="E1098" s="119"/>
      <c r="F1098" s="119"/>
      <c r="G1098" s="119"/>
      <c r="H1098" s="119"/>
      <c r="I1098" s="119"/>
      <c r="J1098" s="119"/>
      <c r="K1098" s="119"/>
      <c r="L1098" s="119"/>
      <c r="M1098" s="119"/>
      <c r="N1098" s="119"/>
    </row>
    <row r="1099" spans="1:14" x14ac:dyDescent="0.25">
      <c r="A1099" s="119"/>
      <c r="B1099" s="119"/>
      <c r="C1099" s="119"/>
      <c r="D1099" s="119"/>
      <c r="E1099" s="119"/>
      <c r="F1099" s="119"/>
      <c r="G1099" s="119"/>
      <c r="H1099" s="119"/>
      <c r="I1099" s="119"/>
      <c r="J1099" s="119"/>
      <c r="K1099" s="119"/>
      <c r="L1099" s="119"/>
      <c r="M1099" s="119"/>
      <c r="N1099" s="119"/>
    </row>
    <row r="1100" spans="1:14" x14ac:dyDescent="0.25">
      <c r="A1100" s="119"/>
      <c r="B1100" s="119"/>
      <c r="C1100" s="119"/>
      <c r="D1100" s="119"/>
      <c r="E1100" s="119"/>
      <c r="F1100" s="119"/>
      <c r="G1100" s="119"/>
      <c r="H1100" s="119"/>
      <c r="I1100" s="119"/>
      <c r="J1100" s="119"/>
      <c r="K1100" s="119"/>
      <c r="L1100" s="119"/>
      <c r="M1100" s="119"/>
      <c r="N1100" s="119"/>
    </row>
    <row r="1101" spans="1:14" x14ac:dyDescent="0.25">
      <c r="A1101" s="119"/>
      <c r="B1101" s="119"/>
      <c r="C1101" s="119"/>
      <c r="D1101" s="119"/>
      <c r="E1101" s="119"/>
      <c r="F1101" s="119"/>
      <c r="G1101" s="119"/>
      <c r="H1101" s="119"/>
      <c r="I1101" s="119"/>
      <c r="J1101" s="119"/>
      <c r="K1101" s="119"/>
      <c r="L1101" s="119"/>
      <c r="M1101" s="119"/>
      <c r="N1101" s="119"/>
    </row>
    <row r="1102" spans="1:14" x14ac:dyDescent="0.25">
      <c r="A1102" s="119"/>
      <c r="B1102" s="119"/>
      <c r="C1102" s="119"/>
      <c r="D1102" s="119"/>
      <c r="E1102" s="119"/>
      <c r="F1102" s="119"/>
      <c r="G1102" s="119"/>
      <c r="H1102" s="119"/>
      <c r="I1102" s="119"/>
      <c r="J1102" s="119"/>
      <c r="K1102" s="119"/>
      <c r="L1102" s="119"/>
      <c r="M1102" s="119"/>
      <c r="N1102" s="119"/>
    </row>
    <row r="1103" spans="1:14" x14ac:dyDescent="0.25">
      <c r="A1103" s="119"/>
      <c r="B1103" s="119"/>
      <c r="C1103" s="119"/>
      <c r="D1103" s="119"/>
      <c r="E1103" s="119"/>
      <c r="F1103" s="119"/>
      <c r="G1103" s="119"/>
      <c r="H1103" s="119"/>
      <c r="I1103" s="119"/>
      <c r="J1103" s="119"/>
      <c r="K1103" s="119"/>
      <c r="L1103" s="119"/>
      <c r="M1103" s="119"/>
      <c r="N1103" s="119"/>
    </row>
    <row r="1104" spans="1:14" x14ac:dyDescent="0.25">
      <c r="A1104" s="119"/>
      <c r="B1104" s="119"/>
      <c r="C1104" s="119"/>
      <c r="D1104" s="119"/>
      <c r="E1104" s="119"/>
      <c r="F1104" s="119"/>
      <c r="G1104" s="119"/>
      <c r="H1104" s="119"/>
      <c r="I1104" s="119"/>
      <c r="J1104" s="119"/>
      <c r="K1104" s="119"/>
      <c r="L1104" s="119"/>
      <c r="M1104" s="119"/>
      <c r="N1104" s="119"/>
    </row>
    <row r="1105" spans="1:14" x14ac:dyDescent="0.25">
      <c r="A1105" s="119"/>
      <c r="B1105" s="119"/>
      <c r="C1105" s="119"/>
      <c r="D1105" s="119"/>
      <c r="E1105" s="119"/>
      <c r="F1105" s="119"/>
      <c r="G1105" s="119"/>
      <c r="H1105" s="119"/>
      <c r="I1105" s="119"/>
      <c r="J1105" s="119"/>
      <c r="K1105" s="119"/>
      <c r="L1105" s="119"/>
      <c r="M1105" s="119"/>
      <c r="N1105" s="119"/>
    </row>
    <row r="1106" spans="1:14" x14ac:dyDescent="0.25">
      <c r="A1106" s="119"/>
      <c r="B1106" s="119"/>
      <c r="C1106" s="119"/>
      <c r="D1106" s="119"/>
      <c r="E1106" s="119"/>
      <c r="F1106" s="119"/>
      <c r="G1106" s="119"/>
      <c r="H1106" s="119"/>
      <c r="I1106" s="119"/>
      <c r="J1106" s="119"/>
      <c r="K1106" s="119"/>
      <c r="L1106" s="119"/>
      <c r="M1106" s="119"/>
      <c r="N1106" s="119"/>
    </row>
    <row r="1107" spans="1:14" x14ac:dyDescent="0.25">
      <c r="A1107" s="119"/>
      <c r="B1107" s="119"/>
      <c r="C1107" s="119"/>
      <c r="D1107" s="119"/>
      <c r="E1107" s="119"/>
      <c r="F1107" s="119"/>
      <c r="G1107" s="119"/>
      <c r="H1107" s="119"/>
      <c r="I1107" s="119"/>
      <c r="J1107" s="119"/>
      <c r="K1107" s="119"/>
      <c r="L1107" s="119"/>
      <c r="M1107" s="119"/>
      <c r="N1107" s="119"/>
    </row>
    <row r="1108" spans="1:14" x14ac:dyDescent="0.25">
      <c r="A1108" s="119"/>
      <c r="B1108" s="119"/>
      <c r="C1108" s="119"/>
      <c r="D1108" s="119"/>
      <c r="E1108" s="119"/>
      <c r="F1108" s="119"/>
      <c r="G1108" s="119"/>
      <c r="H1108" s="119"/>
      <c r="I1108" s="119"/>
      <c r="J1108" s="119"/>
      <c r="K1108" s="119"/>
      <c r="L1108" s="119"/>
      <c r="M1108" s="119"/>
      <c r="N1108" s="119"/>
    </row>
    <row r="1109" spans="1:14" x14ac:dyDescent="0.25">
      <c r="A1109" s="119"/>
      <c r="B1109" s="119"/>
      <c r="C1109" s="119"/>
      <c r="D1109" s="119"/>
      <c r="E1109" s="119"/>
      <c r="F1109" s="119"/>
      <c r="G1109" s="119"/>
      <c r="H1109" s="119"/>
      <c r="I1109" s="119"/>
      <c r="J1109" s="119"/>
      <c r="K1109" s="119"/>
      <c r="L1109" s="119"/>
      <c r="M1109" s="119"/>
      <c r="N1109" s="119"/>
    </row>
    <row r="1110" spans="1:14" x14ac:dyDescent="0.25">
      <c r="A1110" s="119"/>
      <c r="B1110" s="119"/>
      <c r="C1110" s="119"/>
      <c r="D1110" s="119"/>
      <c r="E1110" s="119"/>
      <c r="F1110" s="119"/>
      <c r="G1110" s="119"/>
      <c r="H1110" s="119"/>
      <c r="I1110" s="119"/>
      <c r="J1110" s="119"/>
      <c r="K1110" s="119"/>
      <c r="L1110" s="119"/>
      <c r="M1110" s="119"/>
      <c r="N1110" s="119"/>
    </row>
    <row r="1111" spans="1:14" x14ac:dyDescent="0.25">
      <c r="A1111" s="119"/>
      <c r="B1111" s="119"/>
      <c r="C1111" s="119"/>
      <c r="D1111" s="119"/>
      <c r="E1111" s="119"/>
      <c r="F1111" s="119"/>
      <c r="G1111" s="119"/>
      <c r="H1111" s="119"/>
      <c r="I1111" s="119"/>
      <c r="J1111" s="119"/>
      <c r="K1111" s="119"/>
      <c r="L1111" s="119"/>
      <c r="M1111" s="119"/>
      <c r="N1111" s="119"/>
    </row>
    <row r="1112" spans="1:14" x14ac:dyDescent="0.25">
      <c r="A1112" s="119"/>
      <c r="B1112" s="119"/>
      <c r="C1112" s="119"/>
      <c r="D1112" s="119"/>
      <c r="E1112" s="119"/>
      <c r="F1112" s="119"/>
      <c r="G1112" s="119"/>
      <c r="H1112" s="119"/>
      <c r="I1112" s="119"/>
      <c r="J1112" s="119"/>
      <c r="K1112" s="119"/>
      <c r="L1112" s="119"/>
      <c r="M1112" s="119"/>
      <c r="N1112" s="119"/>
    </row>
    <row r="1113" spans="1:14" x14ac:dyDescent="0.25">
      <c r="A1113" s="119"/>
      <c r="B1113" s="119"/>
      <c r="C1113" s="119"/>
      <c r="D1113" s="119"/>
      <c r="E1113" s="119"/>
      <c r="F1113" s="119"/>
      <c r="G1113" s="119"/>
      <c r="H1113" s="119"/>
      <c r="I1113" s="119"/>
      <c r="J1113" s="119"/>
      <c r="K1113" s="119"/>
      <c r="L1113" s="119"/>
      <c r="M1113" s="119"/>
      <c r="N1113" s="119"/>
    </row>
    <row r="1114" spans="1:14" x14ac:dyDescent="0.25">
      <c r="A1114" s="119"/>
      <c r="B1114" s="119"/>
      <c r="C1114" s="119"/>
      <c r="D1114" s="119"/>
      <c r="E1114" s="119"/>
      <c r="F1114" s="119"/>
      <c r="G1114" s="119"/>
      <c r="H1114" s="119"/>
      <c r="I1114" s="119"/>
      <c r="J1114" s="119"/>
      <c r="K1114" s="119"/>
      <c r="L1114" s="119"/>
      <c r="M1114" s="119"/>
      <c r="N1114" s="119"/>
    </row>
    <row r="1115" spans="1:14" x14ac:dyDescent="0.25">
      <c r="A1115" s="119"/>
      <c r="B1115" s="119"/>
      <c r="C1115" s="119"/>
      <c r="D1115" s="119"/>
      <c r="E1115" s="119"/>
      <c r="F1115" s="119"/>
      <c r="G1115" s="119"/>
      <c r="H1115" s="119"/>
      <c r="I1115" s="119"/>
      <c r="J1115" s="119"/>
      <c r="K1115" s="119"/>
      <c r="L1115" s="119"/>
      <c r="M1115" s="119"/>
      <c r="N1115" s="119"/>
    </row>
    <row r="1116" spans="1:14" x14ac:dyDescent="0.25">
      <c r="A1116" s="119"/>
      <c r="B1116" s="119"/>
      <c r="C1116" s="119"/>
      <c r="D1116" s="119"/>
      <c r="E1116" s="119"/>
      <c r="F1116" s="119"/>
      <c r="G1116" s="119"/>
      <c r="H1116" s="119"/>
      <c r="I1116" s="119"/>
      <c r="J1116" s="119"/>
      <c r="K1116" s="119"/>
      <c r="L1116" s="119"/>
      <c r="M1116" s="119"/>
      <c r="N1116" s="119"/>
    </row>
    <row r="1117" spans="1:14" x14ac:dyDescent="0.25">
      <c r="A1117" s="119"/>
      <c r="B1117" s="119"/>
      <c r="C1117" s="119"/>
      <c r="D1117" s="119"/>
      <c r="E1117" s="119"/>
      <c r="F1117" s="119"/>
      <c r="G1117" s="119"/>
      <c r="H1117" s="119"/>
      <c r="I1117" s="119"/>
      <c r="J1117" s="119"/>
      <c r="K1117" s="119"/>
      <c r="L1117" s="119"/>
      <c r="M1117" s="119"/>
      <c r="N1117" s="119"/>
    </row>
    <row r="1118" spans="1:14" x14ac:dyDescent="0.25">
      <c r="A1118" s="119"/>
      <c r="B1118" s="119"/>
      <c r="C1118" s="119"/>
      <c r="D1118" s="119"/>
      <c r="E1118" s="119"/>
      <c r="F1118" s="119"/>
      <c r="G1118" s="119"/>
      <c r="H1118" s="119"/>
      <c r="I1118" s="119"/>
      <c r="J1118" s="119"/>
      <c r="K1118" s="119"/>
      <c r="L1118" s="119"/>
      <c r="M1118" s="119"/>
      <c r="N1118" s="119"/>
    </row>
    <row r="1119" spans="1:14" x14ac:dyDescent="0.25">
      <c r="A1119" s="119"/>
      <c r="B1119" s="119"/>
      <c r="C1119" s="119"/>
      <c r="D1119" s="119"/>
      <c r="E1119" s="119"/>
      <c r="F1119" s="119"/>
      <c r="G1119" s="119"/>
      <c r="H1119" s="119"/>
      <c r="I1119" s="119"/>
      <c r="J1119" s="119"/>
      <c r="K1119" s="119"/>
      <c r="L1119" s="119"/>
      <c r="M1119" s="119"/>
      <c r="N1119" s="119"/>
    </row>
    <row r="1120" spans="1:14" x14ac:dyDescent="0.25">
      <c r="A1120" s="119"/>
      <c r="B1120" s="119"/>
      <c r="C1120" s="119"/>
      <c r="D1120" s="119"/>
      <c r="E1120" s="119"/>
      <c r="F1120" s="119"/>
      <c r="G1120" s="119"/>
      <c r="H1120" s="119"/>
      <c r="I1120" s="119"/>
      <c r="J1120" s="119"/>
      <c r="K1120" s="119"/>
      <c r="L1120" s="119"/>
      <c r="M1120" s="119"/>
      <c r="N1120" s="119"/>
    </row>
    <row r="1121" spans="1:14" x14ac:dyDescent="0.25">
      <c r="A1121" s="119"/>
      <c r="B1121" s="119"/>
      <c r="C1121" s="119"/>
      <c r="D1121" s="119"/>
      <c r="E1121" s="119"/>
      <c r="F1121" s="119"/>
      <c r="G1121" s="119"/>
      <c r="H1121" s="119"/>
      <c r="I1121" s="119"/>
      <c r="J1121" s="119"/>
      <c r="K1121" s="119"/>
      <c r="L1121" s="119"/>
      <c r="M1121" s="119"/>
      <c r="N1121" s="119"/>
    </row>
    <row r="1122" spans="1:14" x14ac:dyDescent="0.25">
      <c r="A1122" s="119"/>
      <c r="B1122" s="119"/>
      <c r="C1122" s="119"/>
      <c r="D1122" s="119"/>
      <c r="E1122" s="119"/>
      <c r="F1122" s="119"/>
      <c r="G1122" s="119"/>
      <c r="H1122" s="119"/>
      <c r="I1122" s="119"/>
      <c r="J1122" s="119"/>
      <c r="K1122" s="119"/>
      <c r="L1122" s="119"/>
      <c r="M1122" s="119"/>
      <c r="N1122" s="119"/>
    </row>
    <row r="1123" spans="1:14" x14ac:dyDescent="0.25">
      <c r="A1123" s="119"/>
      <c r="B1123" s="119"/>
      <c r="C1123" s="119"/>
      <c r="D1123" s="119"/>
      <c r="E1123" s="119"/>
      <c r="F1123" s="119"/>
      <c r="G1123" s="119"/>
      <c r="H1123" s="119"/>
      <c r="I1123" s="119"/>
      <c r="J1123" s="119"/>
      <c r="K1123" s="119"/>
      <c r="L1123" s="119"/>
      <c r="M1123" s="119"/>
      <c r="N1123" s="119"/>
    </row>
    <row r="1124" spans="1:14" x14ac:dyDescent="0.25">
      <c r="A1124" s="119"/>
      <c r="B1124" s="119"/>
      <c r="C1124" s="119"/>
      <c r="D1124" s="119"/>
      <c r="E1124" s="119"/>
      <c r="F1124" s="119"/>
      <c r="G1124" s="119"/>
      <c r="H1124" s="119"/>
      <c r="I1124" s="119"/>
      <c r="J1124" s="119"/>
      <c r="K1124" s="119"/>
      <c r="L1124" s="119"/>
      <c r="M1124" s="119"/>
      <c r="N1124" s="119"/>
    </row>
    <row r="1125" spans="1:14" x14ac:dyDescent="0.25">
      <c r="A1125" s="119"/>
      <c r="B1125" s="119"/>
      <c r="C1125" s="119"/>
      <c r="D1125" s="119"/>
      <c r="E1125" s="119"/>
      <c r="F1125" s="119"/>
      <c r="G1125" s="119"/>
      <c r="H1125" s="119"/>
      <c r="I1125" s="119"/>
      <c r="J1125" s="119"/>
      <c r="K1125" s="119"/>
      <c r="L1125" s="119"/>
      <c r="M1125" s="119"/>
      <c r="N1125" s="119"/>
    </row>
    <row r="1126" spans="1:14" x14ac:dyDescent="0.25">
      <c r="A1126" s="119"/>
      <c r="B1126" s="119"/>
      <c r="C1126" s="119"/>
      <c r="D1126" s="119"/>
      <c r="E1126" s="119"/>
      <c r="F1126" s="119"/>
      <c r="G1126" s="119"/>
      <c r="H1126" s="119"/>
      <c r="I1126" s="119"/>
      <c r="J1126" s="119"/>
      <c r="K1126" s="119"/>
      <c r="L1126" s="119"/>
      <c r="M1126" s="119"/>
      <c r="N1126" s="119"/>
    </row>
    <row r="1127" spans="1:14" x14ac:dyDescent="0.25">
      <c r="A1127" s="119"/>
      <c r="B1127" s="119"/>
      <c r="C1127" s="119"/>
      <c r="D1127" s="119"/>
      <c r="E1127" s="119"/>
      <c r="F1127" s="119"/>
      <c r="G1127" s="119"/>
      <c r="H1127" s="119"/>
      <c r="I1127" s="119"/>
      <c r="J1127" s="119"/>
      <c r="K1127" s="119"/>
      <c r="L1127" s="119"/>
      <c r="M1127" s="119"/>
      <c r="N1127" s="119"/>
    </row>
    <row r="1128" spans="1:14" x14ac:dyDescent="0.25">
      <c r="A1128" s="119"/>
      <c r="B1128" s="119"/>
      <c r="C1128" s="119"/>
      <c r="D1128" s="119"/>
      <c r="E1128" s="119"/>
      <c r="F1128" s="119"/>
      <c r="G1128" s="119"/>
      <c r="H1128" s="119"/>
      <c r="I1128" s="119"/>
      <c r="J1128" s="119"/>
      <c r="K1128" s="119"/>
      <c r="L1128" s="119"/>
      <c r="M1128" s="119"/>
      <c r="N1128" s="119"/>
    </row>
    <row r="1129" spans="1:14" x14ac:dyDescent="0.25">
      <c r="A1129" s="119"/>
      <c r="B1129" s="119"/>
      <c r="C1129" s="119"/>
      <c r="D1129" s="119"/>
      <c r="E1129" s="119"/>
      <c r="F1129" s="119"/>
      <c r="G1129" s="119"/>
      <c r="H1129" s="119"/>
      <c r="I1129" s="119"/>
      <c r="J1129" s="119"/>
      <c r="K1129" s="119"/>
      <c r="L1129" s="119"/>
      <c r="M1129" s="119"/>
      <c r="N1129" s="119"/>
    </row>
    <row r="1130" spans="1:14" x14ac:dyDescent="0.25">
      <c r="A1130" s="119"/>
      <c r="B1130" s="119"/>
      <c r="C1130" s="119"/>
      <c r="D1130" s="119"/>
      <c r="E1130" s="119"/>
      <c r="F1130" s="119"/>
      <c r="G1130" s="119"/>
      <c r="H1130" s="119"/>
      <c r="I1130" s="119"/>
      <c r="J1130" s="119"/>
      <c r="K1130" s="119"/>
      <c r="L1130" s="119"/>
      <c r="M1130" s="119"/>
      <c r="N1130" s="119"/>
    </row>
    <row r="1131" spans="1:14" x14ac:dyDescent="0.25">
      <c r="A1131" s="119"/>
      <c r="B1131" s="119"/>
      <c r="C1131" s="119"/>
      <c r="D1131" s="119"/>
      <c r="E1131" s="119"/>
      <c r="F1131" s="119"/>
      <c r="G1131" s="119"/>
      <c r="H1131" s="119"/>
      <c r="I1131" s="119"/>
      <c r="J1131" s="119"/>
      <c r="K1131" s="119"/>
      <c r="L1131" s="119"/>
      <c r="M1131" s="119"/>
      <c r="N1131" s="119"/>
    </row>
    <row r="1132" spans="1:14" x14ac:dyDescent="0.25">
      <c r="A1132" s="119"/>
      <c r="B1132" s="119"/>
      <c r="C1132" s="119"/>
      <c r="D1132" s="119"/>
      <c r="E1132" s="119"/>
      <c r="F1132" s="119"/>
      <c r="G1132" s="119"/>
      <c r="H1132" s="119"/>
      <c r="I1132" s="119"/>
      <c r="J1132" s="119"/>
      <c r="K1132" s="119"/>
      <c r="L1132" s="119"/>
      <c r="M1132" s="119"/>
      <c r="N1132" s="119"/>
    </row>
    <row r="1133" spans="1:14" x14ac:dyDescent="0.25">
      <c r="A1133" s="119"/>
      <c r="B1133" s="119"/>
      <c r="C1133" s="119"/>
      <c r="D1133" s="119"/>
      <c r="E1133" s="119"/>
      <c r="F1133" s="119"/>
      <c r="G1133" s="119"/>
      <c r="H1133" s="119"/>
      <c r="I1133" s="119"/>
      <c r="J1133" s="119"/>
      <c r="K1133" s="119"/>
      <c r="L1133" s="119"/>
      <c r="M1133" s="119"/>
      <c r="N1133" s="119"/>
    </row>
    <row r="1134" spans="1:14" x14ac:dyDescent="0.25">
      <c r="A1134" s="119"/>
      <c r="B1134" s="119"/>
      <c r="C1134" s="119"/>
      <c r="D1134" s="119"/>
      <c r="E1134" s="119"/>
      <c r="F1134" s="119"/>
      <c r="G1134" s="119"/>
      <c r="H1134" s="119"/>
      <c r="I1134" s="119"/>
      <c r="J1134" s="119"/>
      <c r="K1134" s="119"/>
      <c r="L1134" s="119"/>
      <c r="M1134" s="119"/>
      <c r="N1134" s="119"/>
    </row>
    <row r="1135" spans="1:14" x14ac:dyDescent="0.25">
      <c r="A1135" s="119"/>
      <c r="B1135" s="119"/>
      <c r="C1135" s="119"/>
      <c r="D1135" s="119"/>
      <c r="E1135" s="119"/>
      <c r="F1135" s="119"/>
      <c r="G1135" s="119"/>
      <c r="H1135" s="119"/>
      <c r="I1135" s="119"/>
      <c r="J1135" s="119"/>
      <c r="K1135" s="119"/>
      <c r="L1135" s="119"/>
      <c r="M1135" s="119"/>
      <c r="N1135" s="119"/>
    </row>
    <row r="1136" spans="1:14" x14ac:dyDescent="0.25">
      <c r="A1136" s="119"/>
      <c r="B1136" s="119"/>
      <c r="C1136" s="119"/>
      <c r="D1136" s="119"/>
      <c r="E1136" s="119"/>
      <c r="F1136" s="119"/>
      <c r="G1136" s="119"/>
      <c r="H1136" s="119"/>
      <c r="I1136" s="119"/>
      <c r="J1136" s="119"/>
      <c r="K1136" s="119"/>
      <c r="L1136" s="119"/>
      <c r="M1136" s="119"/>
      <c r="N1136" s="119"/>
    </row>
    <row r="1137" spans="1:14" x14ac:dyDescent="0.25">
      <c r="A1137" s="119"/>
      <c r="B1137" s="119"/>
      <c r="C1137" s="119"/>
      <c r="D1137" s="119"/>
      <c r="E1137" s="119"/>
      <c r="F1137" s="119"/>
      <c r="G1137" s="119"/>
      <c r="H1137" s="119"/>
      <c r="I1137" s="119"/>
      <c r="J1137" s="119"/>
      <c r="K1137" s="119"/>
      <c r="L1137" s="119"/>
      <c r="M1137" s="119"/>
      <c r="N1137" s="119"/>
    </row>
    <row r="1138" spans="1:14" x14ac:dyDescent="0.25">
      <c r="A1138" s="119"/>
      <c r="B1138" s="119"/>
      <c r="C1138" s="119"/>
      <c r="D1138" s="119"/>
      <c r="E1138" s="119"/>
      <c r="F1138" s="119"/>
      <c r="G1138" s="119"/>
      <c r="H1138" s="119"/>
      <c r="I1138" s="119"/>
      <c r="J1138" s="119"/>
      <c r="K1138" s="119"/>
      <c r="L1138" s="119"/>
      <c r="M1138" s="119"/>
      <c r="N1138" s="119"/>
    </row>
    <row r="1139" spans="1:14" x14ac:dyDescent="0.25">
      <c r="A1139" s="119"/>
      <c r="B1139" s="119"/>
      <c r="C1139" s="119"/>
      <c r="D1139" s="119"/>
      <c r="E1139" s="119"/>
      <c r="F1139" s="119"/>
      <c r="G1139" s="119"/>
      <c r="H1139" s="119"/>
      <c r="I1139" s="119"/>
      <c r="J1139" s="119"/>
      <c r="K1139" s="119"/>
      <c r="L1139" s="119"/>
      <c r="M1139" s="119"/>
      <c r="N1139" s="119"/>
    </row>
    <row r="1140" spans="1:14" x14ac:dyDescent="0.25">
      <c r="A1140" s="119"/>
      <c r="B1140" s="119"/>
      <c r="C1140" s="119"/>
      <c r="D1140" s="119"/>
      <c r="E1140" s="119"/>
      <c r="F1140" s="119"/>
      <c r="G1140" s="119"/>
      <c r="H1140" s="119"/>
      <c r="I1140" s="119"/>
      <c r="J1140" s="119"/>
      <c r="K1140" s="119"/>
      <c r="L1140" s="119"/>
      <c r="M1140" s="119"/>
      <c r="N1140" s="119"/>
    </row>
    <row r="1141" spans="1:14" x14ac:dyDescent="0.25">
      <c r="A1141" s="119"/>
      <c r="B1141" s="119"/>
      <c r="C1141" s="119"/>
      <c r="D1141" s="119"/>
      <c r="E1141" s="119"/>
      <c r="F1141" s="119"/>
      <c r="G1141" s="119"/>
      <c r="H1141" s="119"/>
      <c r="I1141" s="119"/>
      <c r="J1141" s="119"/>
      <c r="K1141" s="119"/>
      <c r="L1141" s="119"/>
      <c r="M1141" s="119"/>
      <c r="N1141" s="119"/>
    </row>
    <row r="1142" spans="1:14" x14ac:dyDescent="0.25">
      <c r="A1142" s="119"/>
      <c r="B1142" s="119"/>
      <c r="C1142" s="119"/>
      <c r="D1142" s="119"/>
      <c r="E1142" s="119"/>
      <c r="F1142" s="119"/>
      <c r="G1142" s="119"/>
      <c r="H1142" s="119"/>
      <c r="I1142" s="119"/>
      <c r="J1142" s="119"/>
      <c r="K1142" s="119"/>
      <c r="L1142" s="119"/>
      <c r="M1142" s="119"/>
      <c r="N1142" s="119"/>
    </row>
    <row r="1143" spans="1:14" x14ac:dyDescent="0.25">
      <c r="A1143" s="119"/>
      <c r="B1143" s="119"/>
      <c r="C1143" s="119"/>
      <c r="D1143" s="119"/>
      <c r="E1143" s="119"/>
      <c r="F1143" s="119"/>
      <c r="G1143" s="119"/>
      <c r="H1143" s="119"/>
      <c r="I1143" s="119"/>
      <c r="J1143" s="119"/>
      <c r="K1143" s="119"/>
      <c r="L1143" s="119"/>
      <c r="M1143" s="119"/>
      <c r="N1143" s="119"/>
    </row>
    <row r="1144" spans="1:14" x14ac:dyDescent="0.25">
      <c r="A1144" s="119"/>
      <c r="B1144" s="119"/>
      <c r="C1144" s="119"/>
      <c r="D1144" s="119"/>
      <c r="E1144" s="119"/>
      <c r="F1144" s="119"/>
      <c r="G1144" s="119"/>
      <c r="H1144" s="119"/>
      <c r="I1144" s="119"/>
      <c r="J1144" s="119"/>
      <c r="K1144" s="119"/>
      <c r="L1144" s="119"/>
      <c r="M1144" s="119"/>
      <c r="N1144" s="119"/>
    </row>
    <row r="1145" spans="1:14" x14ac:dyDescent="0.25">
      <c r="A1145" s="119"/>
      <c r="B1145" s="119"/>
      <c r="C1145" s="119"/>
      <c r="D1145" s="119"/>
      <c r="E1145" s="119"/>
      <c r="F1145" s="119"/>
      <c r="G1145" s="119"/>
      <c r="H1145" s="119"/>
      <c r="I1145" s="119"/>
      <c r="J1145" s="119"/>
      <c r="K1145" s="119"/>
      <c r="L1145" s="119"/>
      <c r="M1145" s="119"/>
      <c r="N1145" s="119"/>
    </row>
    <row r="1146" spans="1:14" x14ac:dyDescent="0.25">
      <c r="A1146" s="119"/>
      <c r="B1146" s="119"/>
      <c r="C1146" s="119"/>
      <c r="D1146" s="119"/>
      <c r="E1146" s="119"/>
      <c r="F1146" s="119"/>
      <c r="G1146" s="119"/>
      <c r="H1146" s="119"/>
      <c r="I1146" s="119"/>
      <c r="J1146" s="119"/>
      <c r="K1146" s="119"/>
      <c r="L1146" s="119"/>
      <c r="M1146" s="119"/>
      <c r="N1146" s="119"/>
    </row>
    <row r="1147" spans="1:14" x14ac:dyDescent="0.25">
      <c r="A1147" s="119"/>
      <c r="B1147" s="119"/>
      <c r="C1147" s="119"/>
      <c r="D1147" s="119"/>
      <c r="E1147" s="119"/>
      <c r="F1147" s="119"/>
      <c r="G1147" s="119"/>
      <c r="H1147" s="119"/>
      <c r="I1147" s="119"/>
      <c r="J1147" s="119"/>
      <c r="K1147" s="119"/>
      <c r="L1147" s="119"/>
      <c r="M1147" s="119"/>
      <c r="N1147" s="119"/>
    </row>
    <row r="1148" spans="1:14" x14ac:dyDescent="0.25">
      <c r="A1148" s="119"/>
      <c r="B1148" s="119"/>
      <c r="C1148" s="119"/>
      <c r="D1148" s="119"/>
      <c r="E1148" s="119"/>
      <c r="F1148" s="119"/>
      <c r="G1148" s="119"/>
      <c r="H1148" s="119"/>
      <c r="I1148" s="119"/>
      <c r="J1148" s="119"/>
      <c r="K1148" s="119"/>
      <c r="L1148" s="119"/>
      <c r="M1148" s="119"/>
      <c r="N1148" s="119"/>
    </row>
    <row r="1149" spans="1:14" x14ac:dyDescent="0.25">
      <c r="A1149" s="119"/>
      <c r="B1149" s="119"/>
      <c r="C1149" s="119"/>
      <c r="D1149" s="119"/>
      <c r="E1149" s="119"/>
      <c r="F1149" s="119"/>
      <c r="G1149" s="119"/>
      <c r="H1149" s="119"/>
      <c r="I1149" s="119"/>
      <c r="J1149" s="119"/>
      <c r="K1149" s="119"/>
      <c r="L1149" s="119"/>
      <c r="M1149" s="119"/>
      <c r="N1149" s="119"/>
    </row>
    <row r="1150" spans="1:14" x14ac:dyDescent="0.25">
      <c r="A1150" s="119"/>
      <c r="B1150" s="119"/>
      <c r="C1150" s="119"/>
      <c r="D1150" s="119"/>
      <c r="E1150" s="119"/>
      <c r="F1150" s="119"/>
      <c r="G1150" s="119"/>
      <c r="H1150" s="119"/>
      <c r="I1150" s="119"/>
      <c r="J1150" s="119"/>
      <c r="K1150" s="119"/>
      <c r="L1150" s="119"/>
      <c r="M1150" s="119"/>
      <c r="N1150" s="119"/>
    </row>
    <row r="1151" spans="1:14" x14ac:dyDescent="0.25">
      <c r="A1151" s="119"/>
      <c r="B1151" s="119"/>
      <c r="C1151" s="119"/>
      <c r="D1151" s="119"/>
      <c r="E1151" s="119"/>
      <c r="F1151" s="119"/>
      <c r="G1151" s="119"/>
      <c r="H1151" s="119"/>
      <c r="I1151" s="119"/>
      <c r="J1151" s="119"/>
      <c r="K1151" s="119"/>
      <c r="L1151" s="119"/>
      <c r="M1151" s="119"/>
      <c r="N1151" s="119"/>
    </row>
    <row r="1152" spans="1:14" x14ac:dyDescent="0.25">
      <c r="A1152" s="119"/>
      <c r="B1152" s="119"/>
      <c r="C1152" s="119"/>
      <c r="D1152" s="119"/>
      <c r="E1152" s="119"/>
      <c r="F1152" s="119"/>
      <c r="G1152" s="119"/>
      <c r="H1152" s="119"/>
      <c r="I1152" s="119"/>
      <c r="J1152" s="119"/>
      <c r="K1152" s="119"/>
      <c r="L1152" s="119"/>
      <c r="M1152" s="119"/>
      <c r="N1152" s="119"/>
    </row>
    <row r="1153" spans="1:14" x14ac:dyDescent="0.25">
      <c r="A1153" s="119"/>
      <c r="B1153" s="119"/>
      <c r="C1153" s="119"/>
      <c r="D1153" s="119"/>
      <c r="E1153" s="119"/>
      <c r="F1153" s="119"/>
      <c r="G1153" s="119"/>
      <c r="H1153" s="119"/>
      <c r="I1153" s="119"/>
      <c r="J1153" s="119"/>
      <c r="K1153" s="119"/>
      <c r="L1153" s="119"/>
      <c r="M1153" s="119"/>
      <c r="N1153" s="119"/>
    </row>
    <row r="1154" spans="1:14" x14ac:dyDescent="0.25">
      <c r="A1154" s="119"/>
      <c r="B1154" s="119"/>
      <c r="C1154" s="119"/>
      <c r="D1154" s="119"/>
      <c r="E1154" s="119"/>
      <c r="F1154" s="119"/>
      <c r="G1154" s="119"/>
      <c r="H1154" s="119"/>
      <c r="I1154" s="119"/>
      <c r="J1154" s="119"/>
      <c r="K1154" s="119"/>
      <c r="L1154" s="119"/>
      <c r="M1154" s="119"/>
      <c r="N1154" s="119"/>
    </row>
    <row r="1155" spans="1:14" x14ac:dyDescent="0.25">
      <c r="A1155" s="119"/>
      <c r="B1155" s="119"/>
      <c r="C1155" s="119"/>
      <c r="D1155" s="119"/>
      <c r="E1155" s="119"/>
      <c r="F1155" s="119"/>
      <c r="G1155" s="119"/>
      <c r="H1155" s="119"/>
      <c r="I1155" s="119"/>
      <c r="J1155" s="119"/>
      <c r="K1155" s="119"/>
      <c r="L1155" s="119"/>
      <c r="M1155" s="119"/>
      <c r="N1155" s="119"/>
    </row>
    <row r="1156" spans="1:14" x14ac:dyDescent="0.25">
      <c r="A1156" s="119"/>
      <c r="B1156" s="119"/>
      <c r="C1156" s="119"/>
      <c r="D1156" s="119"/>
      <c r="E1156" s="119"/>
      <c r="F1156" s="119"/>
      <c r="G1156" s="119"/>
      <c r="H1156" s="119"/>
      <c r="I1156" s="119"/>
      <c r="J1156" s="119"/>
      <c r="K1156" s="119"/>
      <c r="L1156" s="119"/>
      <c r="M1156" s="119"/>
      <c r="N1156" s="119"/>
    </row>
    <row r="1157" spans="1:14" x14ac:dyDescent="0.25">
      <c r="A1157" s="119"/>
      <c r="B1157" s="119"/>
      <c r="C1157" s="119"/>
      <c r="D1157" s="119"/>
      <c r="E1157" s="119"/>
      <c r="F1157" s="119"/>
      <c r="G1157" s="119"/>
      <c r="H1157" s="119"/>
      <c r="I1157" s="119"/>
      <c r="J1157" s="119"/>
      <c r="K1157" s="119"/>
      <c r="L1157" s="119"/>
      <c r="M1157" s="119"/>
      <c r="N1157" s="119"/>
    </row>
    <row r="1158" spans="1:14" x14ac:dyDescent="0.25">
      <c r="A1158" s="119"/>
      <c r="B1158" s="119"/>
      <c r="C1158" s="119"/>
      <c r="D1158" s="119"/>
      <c r="E1158" s="119"/>
      <c r="F1158" s="119"/>
      <c r="G1158" s="119"/>
      <c r="H1158" s="119"/>
      <c r="I1158" s="119"/>
      <c r="J1158" s="119"/>
      <c r="K1158" s="119"/>
      <c r="L1158" s="119"/>
      <c r="M1158" s="119"/>
      <c r="N1158" s="119"/>
    </row>
    <row r="1159" spans="1:14" x14ac:dyDescent="0.25">
      <c r="A1159" s="119"/>
      <c r="B1159" s="119"/>
      <c r="C1159" s="119"/>
      <c r="D1159" s="119"/>
      <c r="E1159" s="119"/>
      <c r="F1159" s="119"/>
      <c r="G1159" s="119"/>
      <c r="H1159" s="119"/>
      <c r="I1159" s="119"/>
      <c r="J1159" s="119"/>
      <c r="K1159" s="119"/>
      <c r="L1159" s="119"/>
      <c r="M1159" s="119"/>
      <c r="N1159" s="119"/>
    </row>
    <row r="1160" spans="1:14" x14ac:dyDescent="0.25">
      <c r="A1160" s="119"/>
      <c r="B1160" s="119"/>
      <c r="C1160" s="119"/>
      <c r="D1160" s="119"/>
      <c r="E1160" s="119"/>
      <c r="F1160" s="119"/>
      <c r="G1160" s="119"/>
      <c r="H1160" s="119"/>
      <c r="I1160" s="119"/>
      <c r="J1160" s="119"/>
      <c r="K1160" s="119"/>
      <c r="L1160" s="119"/>
      <c r="M1160" s="119"/>
      <c r="N1160" s="119"/>
    </row>
    <row r="1161" spans="1:14" x14ac:dyDescent="0.25">
      <c r="A1161" s="119"/>
      <c r="B1161" s="119"/>
      <c r="C1161" s="119"/>
      <c r="D1161" s="119"/>
      <c r="E1161" s="119"/>
      <c r="F1161" s="119"/>
      <c r="G1161" s="119"/>
      <c r="H1161" s="119"/>
      <c r="I1161" s="119"/>
      <c r="J1161" s="119"/>
      <c r="K1161" s="119"/>
      <c r="L1161" s="119"/>
      <c r="M1161" s="119"/>
      <c r="N1161" s="119"/>
    </row>
    <row r="1162" spans="1:14" x14ac:dyDescent="0.25">
      <c r="A1162" s="119"/>
      <c r="B1162" s="119"/>
      <c r="C1162" s="119"/>
      <c r="D1162" s="119"/>
      <c r="E1162" s="119"/>
      <c r="F1162" s="119"/>
      <c r="G1162" s="119"/>
      <c r="H1162" s="119"/>
      <c r="I1162" s="119"/>
      <c r="J1162" s="119"/>
      <c r="K1162" s="119"/>
      <c r="L1162" s="119"/>
      <c r="M1162" s="119"/>
      <c r="N1162" s="119"/>
    </row>
    <row r="1163" spans="1:14" x14ac:dyDescent="0.25">
      <c r="A1163" s="119"/>
      <c r="B1163" s="119"/>
      <c r="C1163" s="119"/>
      <c r="D1163" s="119"/>
      <c r="E1163" s="119"/>
      <c r="F1163" s="119"/>
      <c r="G1163" s="119"/>
      <c r="H1163" s="119"/>
      <c r="I1163" s="119"/>
      <c r="J1163" s="119"/>
      <c r="K1163" s="119"/>
      <c r="L1163" s="119"/>
      <c r="M1163" s="119"/>
      <c r="N1163" s="119"/>
    </row>
    <row r="1164" spans="1:14" x14ac:dyDescent="0.25">
      <c r="A1164" s="119"/>
      <c r="B1164" s="119"/>
      <c r="C1164" s="119"/>
      <c r="D1164" s="119"/>
      <c r="E1164" s="119"/>
      <c r="F1164" s="119"/>
      <c r="G1164" s="119"/>
      <c r="H1164" s="119"/>
      <c r="I1164" s="119"/>
      <c r="J1164" s="119"/>
      <c r="K1164" s="119"/>
      <c r="L1164" s="119"/>
      <c r="M1164" s="119"/>
      <c r="N1164" s="119"/>
    </row>
    <row r="1165" spans="1:14" x14ac:dyDescent="0.25">
      <c r="A1165" s="119"/>
      <c r="B1165" s="119"/>
      <c r="C1165" s="119"/>
      <c r="D1165" s="119"/>
      <c r="E1165" s="119"/>
      <c r="F1165" s="119"/>
      <c r="G1165" s="119"/>
      <c r="H1165" s="119"/>
      <c r="I1165" s="119"/>
      <c r="J1165" s="119"/>
      <c r="K1165" s="119"/>
      <c r="L1165" s="119"/>
      <c r="M1165" s="119"/>
      <c r="N1165" s="119"/>
    </row>
    <row r="1166" spans="1:14" x14ac:dyDescent="0.25">
      <c r="A1166" s="119"/>
      <c r="B1166" s="119"/>
      <c r="C1166" s="119"/>
      <c r="D1166" s="119"/>
      <c r="E1166" s="119"/>
      <c r="F1166" s="119"/>
      <c r="G1166" s="119"/>
      <c r="H1166" s="119"/>
      <c r="I1166" s="119"/>
      <c r="J1166" s="119"/>
      <c r="K1166" s="119"/>
      <c r="L1166" s="119"/>
      <c r="M1166" s="119"/>
      <c r="N1166" s="119"/>
    </row>
    <row r="1167" spans="1:14" x14ac:dyDescent="0.25">
      <c r="A1167" s="119"/>
      <c r="B1167" s="119"/>
      <c r="C1167" s="119"/>
      <c r="D1167" s="119"/>
      <c r="E1167" s="119"/>
      <c r="F1167" s="119"/>
      <c r="G1167" s="119"/>
      <c r="H1167" s="119"/>
      <c r="I1167" s="119"/>
      <c r="J1167" s="119"/>
      <c r="K1167" s="119"/>
      <c r="L1167" s="119"/>
      <c r="M1167" s="119"/>
      <c r="N1167" s="119"/>
    </row>
    <row r="1168" spans="1:14" x14ac:dyDescent="0.25">
      <c r="A1168" s="119"/>
      <c r="B1168" s="119"/>
      <c r="C1168" s="119"/>
      <c r="D1168" s="119"/>
      <c r="E1168" s="119"/>
      <c r="F1168" s="119"/>
      <c r="G1168" s="119"/>
      <c r="H1168" s="119"/>
      <c r="I1168" s="119"/>
      <c r="J1168" s="119"/>
      <c r="K1168" s="119"/>
      <c r="L1168" s="119"/>
      <c r="M1168" s="119"/>
      <c r="N1168" s="119"/>
    </row>
    <row r="1169" spans="1:14" x14ac:dyDescent="0.25">
      <c r="A1169" s="119"/>
      <c r="B1169" s="119"/>
      <c r="C1169" s="119"/>
      <c r="D1169" s="119"/>
      <c r="E1169" s="119"/>
      <c r="F1169" s="119"/>
      <c r="G1169" s="119"/>
      <c r="H1169" s="119"/>
      <c r="I1169" s="119"/>
      <c r="J1169" s="119"/>
      <c r="K1169" s="119"/>
      <c r="L1169" s="119"/>
      <c r="M1169" s="119"/>
      <c r="N1169" s="119"/>
    </row>
    <row r="1170" spans="1:14" x14ac:dyDescent="0.25">
      <c r="A1170" s="119"/>
      <c r="B1170" s="119"/>
      <c r="C1170" s="119"/>
      <c r="D1170" s="119"/>
      <c r="E1170" s="119"/>
      <c r="F1170" s="119"/>
      <c r="G1170" s="119"/>
      <c r="H1170" s="119"/>
      <c r="I1170" s="119"/>
      <c r="J1170" s="119"/>
      <c r="K1170" s="119"/>
      <c r="L1170" s="119"/>
      <c r="M1170" s="119"/>
      <c r="N1170" s="119"/>
    </row>
    <row r="1171" spans="1:14" x14ac:dyDescent="0.25">
      <c r="A1171" s="119"/>
      <c r="B1171" s="119"/>
      <c r="C1171" s="119"/>
      <c r="D1171" s="119"/>
      <c r="E1171" s="119"/>
      <c r="F1171" s="119"/>
      <c r="G1171" s="119"/>
      <c r="H1171" s="119"/>
      <c r="I1171" s="119"/>
      <c r="J1171" s="119"/>
      <c r="K1171" s="119"/>
      <c r="L1171" s="119"/>
      <c r="M1171" s="119"/>
      <c r="N1171" s="119"/>
    </row>
    <row r="1172" spans="1:14" x14ac:dyDescent="0.25">
      <c r="A1172" s="119"/>
      <c r="B1172" s="119"/>
      <c r="C1172" s="119"/>
      <c r="D1172" s="119"/>
      <c r="E1172" s="119"/>
      <c r="F1172" s="119"/>
      <c r="G1172" s="119"/>
      <c r="H1172" s="119"/>
      <c r="I1172" s="119"/>
      <c r="J1172" s="119"/>
      <c r="K1172" s="119"/>
      <c r="L1172" s="119"/>
      <c r="M1172" s="119"/>
      <c r="N1172" s="119"/>
    </row>
    <row r="1173" spans="1:14" x14ac:dyDescent="0.25">
      <c r="A1173" s="119"/>
      <c r="B1173" s="119"/>
      <c r="C1173" s="119"/>
      <c r="D1173" s="119"/>
      <c r="E1173" s="119"/>
      <c r="F1173" s="119"/>
      <c r="G1173" s="119"/>
      <c r="H1173" s="119"/>
      <c r="I1173" s="119"/>
      <c r="J1173" s="119"/>
      <c r="K1173" s="119"/>
      <c r="L1173" s="119"/>
      <c r="M1173" s="119"/>
      <c r="N1173" s="119"/>
    </row>
    <row r="1174" spans="1:14" x14ac:dyDescent="0.25">
      <c r="A1174" s="119"/>
      <c r="B1174" s="119"/>
      <c r="C1174" s="119"/>
      <c r="D1174" s="119"/>
      <c r="E1174" s="119"/>
      <c r="F1174" s="119"/>
      <c r="G1174" s="119"/>
      <c r="H1174" s="119"/>
      <c r="I1174" s="119"/>
      <c r="J1174" s="119"/>
      <c r="K1174" s="119"/>
      <c r="L1174" s="119"/>
      <c r="M1174" s="119"/>
      <c r="N1174" s="119"/>
    </row>
    <row r="1175" spans="1:14" x14ac:dyDescent="0.25">
      <c r="A1175" s="119"/>
      <c r="B1175" s="119"/>
      <c r="C1175" s="119"/>
      <c r="D1175" s="119"/>
      <c r="E1175" s="119"/>
      <c r="F1175" s="119"/>
      <c r="G1175" s="119"/>
      <c r="H1175" s="119"/>
      <c r="I1175" s="119"/>
      <c r="J1175" s="119"/>
      <c r="K1175" s="119"/>
      <c r="L1175" s="119"/>
      <c r="M1175" s="119"/>
      <c r="N1175" s="119"/>
    </row>
    <row r="1176" spans="1:14" x14ac:dyDescent="0.25">
      <c r="A1176" s="119"/>
      <c r="B1176" s="119"/>
      <c r="C1176" s="119"/>
      <c r="D1176" s="119"/>
      <c r="E1176" s="119"/>
      <c r="F1176" s="119"/>
      <c r="G1176" s="119"/>
      <c r="H1176" s="119"/>
      <c r="I1176" s="119"/>
      <c r="J1176" s="119"/>
      <c r="K1176" s="119"/>
      <c r="L1176" s="119"/>
      <c r="M1176" s="119"/>
      <c r="N1176" s="119"/>
    </row>
    <row r="1177" spans="1:14" x14ac:dyDescent="0.25">
      <c r="A1177" s="119"/>
      <c r="B1177" s="119"/>
      <c r="C1177" s="119"/>
      <c r="D1177" s="119"/>
      <c r="E1177" s="119"/>
      <c r="F1177" s="119"/>
      <c r="G1177" s="119"/>
      <c r="H1177" s="119"/>
      <c r="I1177" s="119"/>
      <c r="J1177" s="119"/>
      <c r="K1177" s="119"/>
      <c r="L1177" s="119"/>
      <c r="M1177" s="119"/>
      <c r="N1177" s="119"/>
    </row>
    <row r="1178" spans="1:14" x14ac:dyDescent="0.25">
      <c r="A1178" s="119"/>
      <c r="B1178" s="119"/>
      <c r="C1178" s="119"/>
      <c r="D1178" s="119"/>
      <c r="E1178" s="119"/>
      <c r="F1178" s="119"/>
      <c r="G1178" s="119"/>
      <c r="H1178" s="119"/>
      <c r="I1178" s="119"/>
      <c r="J1178" s="119"/>
      <c r="K1178" s="119"/>
      <c r="L1178" s="119"/>
      <c r="M1178" s="119"/>
      <c r="N1178" s="119"/>
    </row>
    <row r="1179" spans="1:14" x14ac:dyDescent="0.25">
      <c r="A1179" s="119"/>
      <c r="B1179" s="119"/>
      <c r="C1179" s="119"/>
      <c r="D1179" s="119"/>
      <c r="E1179" s="119"/>
      <c r="F1179" s="119"/>
      <c r="G1179" s="119"/>
      <c r="H1179" s="119"/>
      <c r="I1179" s="119"/>
      <c r="J1179" s="119"/>
      <c r="K1179" s="119"/>
      <c r="L1179" s="119"/>
      <c r="M1179" s="119"/>
      <c r="N1179" s="119"/>
    </row>
    <row r="1180" spans="1:14" x14ac:dyDescent="0.25">
      <c r="A1180" s="119"/>
      <c r="B1180" s="119"/>
      <c r="C1180" s="119"/>
      <c r="D1180" s="119"/>
      <c r="E1180" s="119"/>
      <c r="F1180" s="119"/>
      <c r="G1180" s="119"/>
      <c r="H1180" s="119"/>
      <c r="I1180" s="119"/>
      <c r="J1180" s="119"/>
      <c r="K1180" s="119"/>
      <c r="L1180" s="119"/>
      <c r="M1180" s="119"/>
      <c r="N1180" s="119"/>
    </row>
    <row r="1181" spans="1:14" x14ac:dyDescent="0.25">
      <c r="A1181" s="119"/>
      <c r="B1181" s="119"/>
      <c r="C1181" s="119"/>
      <c r="D1181" s="119"/>
      <c r="E1181" s="119"/>
      <c r="F1181" s="119"/>
      <c r="G1181" s="119"/>
      <c r="H1181" s="119"/>
      <c r="I1181" s="119"/>
      <c r="J1181" s="119"/>
      <c r="K1181" s="119"/>
      <c r="L1181" s="119"/>
      <c r="M1181" s="119"/>
      <c r="N1181" s="119"/>
    </row>
    <row r="1182" spans="1:14" x14ac:dyDescent="0.25">
      <c r="A1182" s="119"/>
      <c r="B1182" s="119"/>
      <c r="C1182" s="119"/>
      <c r="D1182" s="119"/>
      <c r="E1182" s="119"/>
      <c r="F1182" s="119"/>
      <c r="G1182" s="119"/>
      <c r="H1182" s="119"/>
      <c r="I1182" s="119"/>
      <c r="J1182" s="119"/>
      <c r="K1182" s="119"/>
      <c r="L1182" s="119"/>
      <c r="M1182" s="119"/>
      <c r="N1182" s="119"/>
    </row>
    <row r="1183" spans="1:14" x14ac:dyDescent="0.25">
      <c r="A1183" s="119"/>
      <c r="B1183" s="119"/>
      <c r="C1183" s="119"/>
      <c r="D1183" s="119"/>
      <c r="E1183" s="119"/>
      <c r="F1183" s="119"/>
      <c r="G1183" s="119"/>
      <c r="H1183" s="119"/>
      <c r="I1183" s="119"/>
      <c r="J1183" s="119"/>
      <c r="K1183" s="119"/>
      <c r="L1183" s="119"/>
      <c r="M1183" s="119"/>
      <c r="N1183" s="119"/>
    </row>
    <row r="1184" spans="1:14" x14ac:dyDescent="0.25">
      <c r="A1184" s="119"/>
      <c r="B1184" s="119"/>
      <c r="C1184" s="119"/>
      <c r="D1184" s="119"/>
      <c r="E1184" s="119"/>
      <c r="F1184" s="119"/>
      <c r="G1184" s="119"/>
      <c r="H1184" s="119"/>
      <c r="I1184" s="119"/>
      <c r="J1184" s="119"/>
      <c r="K1184" s="119"/>
      <c r="L1184" s="119"/>
      <c r="M1184" s="119"/>
      <c r="N1184" s="119"/>
    </row>
    <row r="1185" spans="1:14" x14ac:dyDescent="0.25">
      <c r="A1185" s="119"/>
      <c r="B1185" s="119"/>
      <c r="C1185" s="119"/>
      <c r="D1185" s="119"/>
      <c r="E1185" s="119"/>
      <c r="F1185" s="119"/>
      <c r="G1185" s="119"/>
      <c r="H1185" s="119"/>
      <c r="I1185" s="119"/>
      <c r="J1185" s="119"/>
      <c r="K1185" s="119"/>
      <c r="L1185" s="119"/>
      <c r="M1185" s="119"/>
      <c r="N1185" s="119"/>
    </row>
    <row r="1186" spans="1:14" x14ac:dyDescent="0.25">
      <c r="A1186" s="119"/>
      <c r="B1186" s="119"/>
      <c r="C1186" s="119"/>
      <c r="D1186" s="119"/>
      <c r="E1186" s="119"/>
      <c r="F1186" s="119"/>
      <c r="G1186" s="119"/>
      <c r="H1186" s="119"/>
      <c r="I1186" s="119"/>
      <c r="J1186" s="119"/>
      <c r="K1186" s="119"/>
      <c r="L1186" s="119"/>
      <c r="M1186" s="119"/>
      <c r="N1186" s="119"/>
    </row>
    <row r="1187" spans="1:14" x14ac:dyDescent="0.25">
      <c r="A1187" s="119"/>
      <c r="B1187" s="119"/>
      <c r="C1187" s="119"/>
      <c r="D1187" s="119"/>
      <c r="E1187" s="119"/>
      <c r="F1187" s="119"/>
      <c r="G1187" s="119"/>
      <c r="H1187" s="119"/>
      <c r="I1187" s="119"/>
      <c r="J1187" s="119"/>
      <c r="K1187" s="119"/>
      <c r="L1187" s="119"/>
      <c r="M1187" s="119"/>
      <c r="N1187" s="119"/>
    </row>
    <row r="1188" spans="1:14" x14ac:dyDescent="0.25">
      <c r="A1188" s="119"/>
      <c r="B1188" s="119"/>
      <c r="C1188" s="119"/>
      <c r="D1188" s="119"/>
      <c r="E1188" s="119"/>
      <c r="F1188" s="119"/>
      <c r="G1188" s="119"/>
      <c r="H1188" s="119"/>
      <c r="I1188" s="119"/>
      <c r="J1188" s="119"/>
      <c r="K1188" s="119"/>
      <c r="L1188" s="119"/>
      <c r="M1188" s="119"/>
      <c r="N1188" s="119"/>
    </row>
    <row r="1189" spans="1:14" x14ac:dyDescent="0.25">
      <c r="A1189" s="119"/>
      <c r="B1189" s="119"/>
      <c r="C1189" s="119"/>
      <c r="D1189" s="119"/>
      <c r="E1189" s="119"/>
      <c r="F1189" s="119"/>
      <c r="G1189" s="119"/>
      <c r="H1189" s="119"/>
      <c r="I1189" s="119"/>
      <c r="J1189" s="119"/>
      <c r="K1189" s="119"/>
      <c r="L1189" s="119"/>
      <c r="M1189" s="119"/>
      <c r="N1189" s="119"/>
    </row>
    <row r="1190" spans="1:14" x14ac:dyDescent="0.25">
      <c r="A1190" s="119"/>
      <c r="B1190" s="119"/>
      <c r="C1190" s="119"/>
      <c r="D1190" s="119"/>
      <c r="E1190" s="119"/>
      <c r="F1190" s="119"/>
      <c r="G1190" s="119"/>
      <c r="H1190" s="119"/>
      <c r="I1190" s="119"/>
      <c r="J1190" s="119"/>
      <c r="K1190" s="119"/>
      <c r="L1190" s="119"/>
      <c r="M1190" s="119"/>
      <c r="N1190" s="119"/>
    </row>
    <row r="1191" spans="1:14" x14ac:dyDescent="0.25">
      <c r="A1191" s="119"/>
      <c r="B1191" s="119"/>
      <c r="C1191" s="119"/>
      <c r="D1191" s="119"/>
      <c r="E1191" s="119"/>
      <c r="F1191" s="119"/>
      <c r="G1191" s="119"/>
      <c r="H1191" s="119"/>
      <c r="I1191" s="119"/>
      <c r="J1191" s="119"/>
      <c r="K1191" s="119"/>
      <c r="L1191" s="119"/>
      <c r="M1191" s="119"/>
      <c r="N1191" s="119"/>
    </row>
    <row r="1192" spans="1:14" x14ac:dyDescent="0.25">
      <c r="A1192" s="119"/>
      <c r="B1192" s="119"/>
      <c r="C1192" s="119"/>
      <c r="D1192" s="119"/>
      <c r="E1192" s="119"/>
      <c r="F1192" s="119"/>
      <c r="G1192" s="119"/>
      <c r="H1192" s="119"/>
      <c r="I1192" s="119"/>
      <c r="J1192" s="119"/>
      <c r="K1192" s="119"/>
      <c r="L1192" s="119"/>
      <c r="M1192" s="119"/>
      <c r="N1192" s="119"/>
    </row>
    <row r="1193" spans="1:14" x14ac:dyDescent="0.25">
      <c r="A1193" s="119"/>
      <c r="B1193" s="119"/>
      <c r="C1193" s="119"/>
      <c r="D1193" s="119"/>
      <c r="E1193" s="119"/>
      <c r="F1193" s="119"/>
      <c r="G1193" s="119"/>
      <c r="H1193" s="119"/>
      <c r="I1193" s="119"/>
      <c r="J1193" s="119"/>
      <c r="K1193" s="119"/>
      <c r="L1193" s="119"/>
      <c r="M1193" s="119"/>
      <c r="N1193" s="119"/>
    </row>
    <row r="1194" spans="1:14" x14ac:dyDescent="0.25">
      <c r="A1194" s="119"/>
      <c r="B1194" s="119"/>
      <c r="C1194" s="119"/>
      <c r="D1194" s="119"/>
      <c r="E1194" s="119"/>
      <c r="F1194" s="119"/>
      <c r="G1194" s="119"/>
      <c r="H1194" s="119"/>
      <c r="I1194" s="119"/>
      <c r="J1194" s="119"/>
      <c r="K1194" s="119"/>
      <c r="L1194" s="119"/>
      <c r="M1194" s="119"/>
      <c r="N1194" s="119"/>
    </row>
    <row r="1195" spans="1:14" x14ac:dyDescent="0.25">
      <c r="A1195" s="119"/>
      <c r="B1195" s="119"/>
      <c r="C1195" s="119"/>
      <c r="D1195" s="119"/>
      <c r="E1195" s="119"/>
      <c r="F1195" s="119"/>
      <c r="G1195" s="119"/>
      <c r="H1195" s="119"/>
      <c r="I1195" s="119"/>
      <c r="J1195" s="119"/>
      <c r="K1195" s="119"/>
      <c r="L1195" s="119"/>
      <c r="M1195" s="119"/>
      <c r="N1195" s="119"/>
    </row>
    <row r="1196" spans="1:14" x14ac:dyDescent="0.25">
      <c r="A1196" s="119"/>
      <c r="B1196" s="119"/>
      <c r="C1196" s="119"/>
      <c r="D1196" s="119"/>
      <c r="E1196" s="119"/>
      <c r="F1196" s="119"/>
      <c r="G1196" s="119"/>
      <c r="H1196" s="119"/>
      <c r="I1196" s="119"/>
      <c r="J1196" s="119"/>
      <c r="K1196" s="119"/>
      <c r="L1196" s="119"/>
      <c r="M1196" s="119"/>
      <c r="N1196" s="119"/>
    </row>
    <row r="1197" spans="1:14" x14ac:dyDescent="0.25">
      <c r="A1197" s="119"/>
      <c r="B1197" s="119"/>
      <c r="C1197" s="119"/>
      <c r="D1197" s="119"/>
      <c r="E1197" s="119"/>
      <c r="F1197" s="119"/>
      <c r="G1197" s="119"/>
      <c r="H1197" s="119"/>
      <c r="I1197" s="119"/>
      <c r="J1197" s="119"/>
      <c r="K1197" s="119"/>
      <c r="L1197" s="119"/>
      <c r="M1197" s="119"/>
      <c r="N1197" s="119"/>
    </row>
    <row r="1198" spans="1:14" x14ac:dyDescent="0.25">
      <c r="A1198" s="119"/>
      <c r="B1198" s="119"/>
      <c r="C1198" s="119"/>
      <c r="D1198" s="119"/>
      <c r="E1198" s="119"/>
      <c r="F1198" s="119"/>
      <c r="G1198" s="119"/>
      <c r="H1198" s="119"/>
      <c r="I1198" s="119"/>
      <c r="J1198" s="119"/>
      <c r="K1198" s="119"/>
      <c r="L1198" s="119"/>
      <c r="M1198" s="119"/>
      <c r="N1198" s="119"/>
    </row>
    <row r="1199" spans="1:14" x14ac:dyDescent="0.25">
      <c r="A1199" s="119"/>
      <c r="B1199" s="119"/>
      <c r="C1199" s="119"/>
      <c r="D1199" s="119"/>
      <c r="E1199" s="119"/>
      <c r="F1199" s="119"/>
      <c r="G1199" s="119"/>
      <c r="H1199" s="119"/>
      <c r="I1199" s="119"/>
      <c r="J1199" s="119"/>
      <c r="K1199" s="119"/>
      <c r="L1199" s="119"/>
      <c r="M1199" s="119"/>
      <c r="N1199" s="119"/>
    </row>
    <row r="1200" spans="1:14" x14ac:dyDescent="0.25">
      <c r="A1200" s="119"/>
      <c r="B1200" s="119"/>
      <c r="C1200" s="119"/>
      <c r="D1200" s="119"/>
      <c r="E1200" s="119"/>
      <c r="F1200" s="119"/>
      <c r="G1200" s="119"/>
      <c r="H1200" s="119"/>
      <c r="I1200" s="119"/>
      <c r="J1200" s="119"/>
      <c r="K1200" s="119"/>
      <c r="L1200" s="119"/>
      <c r="M1200" s="119"/>
      <c r="N1200" s="119"/>
    </row>
    <row r="1201" spans="1:14" x14ac:dyDescent="0.25">
      <c r="A1201" s="119"/>
      <c r="B1201" s="119"/>
      <c r="C1201" s="119"/>
      <c r="D1201" s="119"/>
      <c r="E1201" s="119"/>
      <c r="F1201" s="119"/>
      <c r="G1201" s="119"/>
      <c r="H1201" s="119"/>
      <c r="I1201" s="119"/>
      <c r="J1201" s="119"/>
      <c r="K1201" s="119"/>
      <c r="L1201" s="119"/>
      <c r="M1201" s="119"/>
      <c r="N1201" s="119"/>
    </row>
    <row r="1202" spans="1:14" x14ac:dyDescent="0.25">
      <c r="A1202" s="119"/>
      <c r="B1202" s="119"/>
      <c r="C1202" s="119"/>
      <c r="D1202" s="119"/>
      <c r="E1202" s="119"/>
      <c r="F1202" s="119"/>
      <c r="G1202" s="119"/>
      <c r="H1202" s="119"/>
      <c r="I1202" s="119"/>
      <c r="J1202" s="119"/>
      <c r="K1202" s="119"/>
      <c r="L1202" s="119"/>
      <c r="M1202" s="119"/>
      <c r="N1202" s="119"/>
    </row>
    <row r="1203" spans="1:14" x14ac:dyDescent="0.25">
      <c r="A1203" s="119"/>
      <c r="B1203" s="119"/>
      <c r="C1203" s="119"/>
      <c r="D1203" s="119"/>
      <c r="E1203" s="119"/>
      <c r="F1203" s="119"/>
      <c r="G1203" s="119"/>
      <c r="H1203" s="119"/>
      <c r="I1203" s="119"/>
      <c r="J1203" s="119"/>
      <c r="K1203" s="119"/>
      <c r="L1203" s="119"/>
      <c r="M1203" s="119"/>
      <c r="N1203" s="119"/>
    </row>
    <row r="1204" spans="1:14" x14ac:dyDescent="0.25">
      <c r="A1204" s="119"/>
      <c r="B1204" s="119"/>
      <c r="C1204" s="119"/>
      <c r="D1204" s="119"/>
      <c r="E1204" s="119"/>
      <c r="F1204" s="119"/>
      <c r="G1204" s="119"/>
      <c r="H1204" s="119"/>
      <c r="I1204" s="119"/>
      <c r="J1204" s="119"/>
      <c r="K1204" s="119"/>
      <c r="L1204" s="119"/>
      <c r="M1204" s="119"/>
      <c r="N1204" s="119"/>
    </row>
    <row r="1205" spans="1:14" x14ac:dyDescent="0.25">
      <c r="A1205" s="119"/>
      <c r="B1205" s="119"/>
      <c r="C1205" s="119"/>
      <c r="D1205" s="119"/>
      <c r="E1205" s="119"/>
      <c r="F1205" s="119"/>
      <c r="G1205" s="119"/>
      <c r="H1205" s="119"/>
      <c r="I1205" s="119"/>
      <c r="J1205" s="119"/>
      <c r="K1205" s="119"/>
      <c r="L1205" s="119"/>
      <c r="M1205" s="119"/>
      <c r="N1205" s="119"/>
    </row>
    <row r="1206" spans="1:14" x14ac:dyDescent="0.25">
      <c r="A1206" s="119"/>
      <c r="B1206" s="119"/>
      <c r="C1206" s="119"/>
      <c r="D1206" s="119"/>
      <c r="E1206" s="119"/>
      <c r="F1206" s="119"/>
      <c r="G1206" s="119"/>
      <c r="H1206" s="119"/>
      <c r="I1206" s="119"/>
      <c r="J1206" s="119"/>
      <c r="K1206" s="119"/>
      <c r="L1206" s="119"/>
      <c r="M1206" s="119"/>
      <c r="N1206" s="119"/>
    </row>
    <row r="1207" spans="1:14" x14ac:dyDescent="0.25">
      <c r="A1207" s="119"/>
      <c r="B1207" s="119"/>
      <c r="C1207" s="119"/>
      <c r="D1207" s="119"/>
      <c r="E1207" s="119"/>
      <c r="F1207" s="119"/>
      <c r="G1207" s="119"/>
      <c r="H1207" s="119"/>
      <c r="I1207" s="119"/>
      <c r="J1207" s="119"/>
      <c r="K1207" s="119"/>
      <c r="L1207" s="119"/>
      <c r="M1207" s="119"/>
      <c r="N1207" s="119"/>
    </row>
    <row r="1208" spans="1:14" x14ac:dyDescent="0.25">
      <c r="A1208" s="119"/>
      <c r="B1208" s="119"/>
      <c r="C1208" s="119"/>
      <c r="D1208" s="119"/>
      <c r="E1208" s="119"/>
      <c r="F1208" s="119"/>
      <c r="G1208" s="119"/>
      <c r="H1208" s="119"/>
      <c r="I1208" s="119"/>
      <c r="J1208" s="119"/>
      <c r="K1208" s="119"/>
      <c r="L1208" s="119"/>
      <c r="M1208" s="119"/>
      <c r="N1208" s="119"/>
    </row>
    <row r="1209" spans="1:14" x14ac:dyDescent="0.25">
      <c r="A1209" s="119"/>
      <c r="B1209" s="119"/>
      <c r="C1209" s="119"/>
      <c r="D1209" s="119"/>
      <c r="E1209" s="119"/>
      <c r="F1209" s="119"/>
      <c r="G1209" s="119"/>
      <c r="H1209" s="119"/>
      <c r="I1209" s="119"/>
      <c r="J1209" s="119"/>
      <c r="K1209" s="119"/>
      <c r="L1209" s="119"/>
      <c r="M1209" s="119"/>
      <c r="N1209" s="119"/>
    </row>
    <row r="1210" spans="1:14" x14ac:dyDescent="0.25">
      <c r="A1210" s="119"/>
      <c r="B1210" s="119"/>
      <c r="C1210" s="119"/>
      <c r="D1210" s="119"/>
      <c r="E1210" s="119"/>
      <c r="F1210" s="119"/>
      <c r="G1210" s="119"/>
      <c r="H1210" s="119"/>
      <c r="I1210" s="119"/>
      <c r="J1210" s="119"/>
      <c r="K1210" s="119"/>
      <c r="L1210" s="119"/>
      <c r="M1210" s="119"/>
      <c r="N1210" s="119"/>
    </row>
    <row r="1211" spans="1:14" x14ac:dyDescent="0.25">
      <c r="A1211" s="119"/>
      <c r="B1211" s="119"/>
      <c r="C1211" s="119"/>
      <c r="D1211" s="119"/>
      <c r="E1211" s="119"/>
      <c r="F1211" s="119"/>
      <c r="G1211" s="119"/>
      <c r="H1211" s="119"/>
      <c r="I1211" s="119"/>
      <c r="J1211" s="119"/>
      <c r="K1211" s="119"/>
      <c r="L1211" s="119"/>
      <c r="M1211" s="119"/>
      <c r="N1211" s="119"/>
    </row>
    <row r="1212" spans="1:14" x14ac:dyDescent="0.25">
      <c r="A1212" s="119"/>
      <c r="B1212" s="119"/>
      <c r="C1212" s="119"/>
      <c r="D1212" s="119"/>
      <c r="E1212" s="119"/>
      <c r="F1212" s="119"/>
      <c r="G1212" s="119"/>
      <c r="H1212" s="119"/>
      <c r="I1212" s="119"/>
      <c r="J1212" s="119"/>
      <c r="K1212" s="119"/>
      <c r="L1212" s="119"/>
      <c r="M1212" s="119"/>
      <c r="N1212" s="119"/>
    </row>
    <row r="1213" spans="1:14" x14ac:dyDescent="0.25">
      <c r="A1213" s="119"/>
      <c r="B1213" s="119"/>
      <c r="C1213" s="119"/>
      <c r="D1213" s="119"/>
      <c r="E1213" s="119"/>
      <c r="F1213" s="119"/>
      <c r="G1213" s="119"/>
      <c r="H1213" s="119"/>
      <c r="I1213" s="119"/>
      <c r="J1213" s="119"/>
      <c r="K1213" s="119"/>
      <c r="L1213" s="119"/>
      <c r="M1213" s="119"/>
      <c r="N1213" s="119"/>
    </row>
    <row r="1214" spans="1:14" x14ac:dyDescent="0.25">
      <c r="A1214" s="119"/>
      <c r="B1214" s="119"/>
      <c r="C1214" s="119"/>
      <c r="D1214" s="119"/>
      <c r="E1214" s="119"/>
      <c r="F1214" s="119"/>
      <c r="G1214" s="119"/>
      <c r="H1214" s="119"/>
      <c r="I1214" s="119"/>
      <c r="J1214" s="119"/>
      <c r="K1214" s="119"/>
      <c r="L1214" s="119"/>
      <c r="M1214" s="119"/>
      <c r="N1214" s="119"/>
    </row>
    <row r="1215" spans="1:14" x14ac:dyDescent="0.25">
      <c r="A1215" s="119"/>
      <c r="B1215" s="119"/>
      <c r="C1215" s="119"/>
      <c r="D1215" s="119"/>
      <c r="E1215" s="119"/>
      <c r="F1215" s="119"/>
      <c r="G1215" s="119"/>
      <c r="H1215" s="119"/>
      <c r="I1215" s="119"/>
      <c r="J1215" s="119"/>
      <c r="K1215" s="119"/>
      <c r="L1215" s="119"/>
      <c r="M1215" s="119"/>
      <c r="N1215" s="119"/>
    </row>
    <row r="1216" spans="1:14" x14ac:dyDescent="0.25">
      <c r="A1216" s="119"/>
      <c r="B1216" s="119"/>
      <c r="C1216" s="119"/>
      <c r="D1216" s="119"/>
      <c r="E1216" s="119"/>
      <c r="F1216" s="119"/>
      <c r="G1216" s="119"/>
      <c r="H1216" s="119"/>
      <c r="I1216" s="119"/>
      <c r="J1216" s="119"/>
      <c r="K1216" s="119"/>
      <c r="L1216" s="119"/>
      <c r="M1216" s="119"/>
      <c r="N1216" s="119"/>
    </row>
    <row r="1217" spans="1:14" x14ac:dyDescent="0.25">
      <c r="A1217" s="119"/>
      <c r="B1217" s="119"/>
      <c r="C1217" s="119"/>
      <c r="D1217" s="119"/>
      <c r="E1217" s="119"/>
      <c r="F1217" s="119"/>
      <c r="G1217" s="119"/>
      <c r="H1217" s="119"/>
      <c r="I1217" s="119"/>
      <c r="J1217" s="119"/>
      <c r="K1217" s="119"/>
      <c r="L1217" s="119"/>
      <c r="M1217" s="119"/>
      <c r="N1217" s="119"/>
    </row>
    <row r="1218" spans="1:14" x14ac:dyDescent="0.25">
      <c r="A1218" s="119"/>
      <c r="B1218" s="119"/>
      <c r="C1218" s="119"/>
      <c r="D1218" s="119"/>
      <c r="E1218" s="119"/>
      <c r="F1218" s="119"/>
      <c r="G1218" s="119"/>
      <c r="H1218" s="119"/>
      <c r="I1218" s="119"/>
      <c r="J1218" s="119"/>
      <c r="K1218" s="119"/>
      <c r="L1218" s="119"/>
      <c r="M1218" s="119"/>
      <c r="N1218" s="119"/>
    </row>
    <row r="1219" spans="1:14" x14ac:dyDescent="0.25">
      <c r="A1219" s="119"/>
      <c r="B1219" s="119"/>
      <c r="C1219" s="119"/>
      <c r="D1219" s="119"/>
      <c r="E1219" s="119"/>
      <c r="F1219" s="119"/>
      <c r="G1219" s="119"/>
      <c r="H1219" s="119"/>
      <c r="I1219" s="119"/>
      <c r="J1219" s="119"/>
      <c r="K1219" s="119"/>
      <c r="L1219" s="119"/>
      <c r="M1219" s="119"/>
      <c r="N1219" s="119"/>
    </row>
    <row r="1220" spans="1:14" x14ac:dyDescent="0.25">
      <c r="A1220" s="119"/>
      <c r="B1220" s="119"/>
      <c r="C1220" s="119"/>
      <c r="D1220" s="119"/>
      <c r="E1220" s="119"/>
      <c r="F1220" s="119"/>
      <c r="G1220" s="119"/>
      <c r="H1220" s="119"/>
      <c r="I1220" s="119"/>
      <c r="J1220" s="119"/>
      <c r="K1220" s="119"/>
      <c r="L1220" s="119"/>
      <c r="M1220" s="119"/>
      <c r="N1220" s="119"/>
    </row>
    <row r="1221" spans="1:14" x14ac:dyDescent="0.25">
      <c r="A1221" s="119"/>
      <c r="B1221" s="119"/>
      <c r="C1221" s="119"/>
      <c r="D1221" s="119"/>
      <c r="E1221" s="119"/>
      <c r="F1221" s="119"/>
      <c r="G1221" s="119"/>
      <c r="H1221" s="119"/>
      <c r="I1221" s="119"/>
      <c r="J1221" s="119"/>
      <c r="K1221" s="119"/>
      <c r="L1221" s="119"/>
      <c r="M1221" s="119"/>
      <c r="N1221" s="119"/>
    </row>
    <row r="1222" spans="1:14" x14ac:dyDescent="0.25">
      <c r="A1222" s="119"/>
      <c r="B1222" s="119"/>
      <c r="C1222" s="119"/>
      <c r="D1222" s="119"/>
      <c r="E1222" s="119"/>
      <c r="F1222" s="119"/>
      <c r="G1222" s="119"/>
      <c r="H1222" s="119"/>
      <c r="I1222" s="119"/>
      <c r="J1222" s="119"/>
      <c r="K1222" s="119"/>
      <c r="L1222" s="119"/>
      <c r="M1222" s="119"/>
      <c r="N1222" s="119"/>
    </row>
    <row r="1223" spans="1:14" x14ac:dyDescent="0.25">
      <c r="A1223" s="119"/>
      <c r="B1223" s="119"/>
      <c r="C1223" s="119"/>
      <c r="D1223" s="119"/>
      <c r="E1223" s="119"/>
      <c r="F1223" s="119"/>
      <c r="G1223" s="119"/>
      <c r="H1223" s="119"/>
      <c r="I1223" s="119"/>
      <c r="J1223" s="119"/>
      <c r="K1223" s="119"/>
      <c r="L1223" s="119"/>
      <c r="M1223" s="119"/>
      <c r="N1223" s="119"/>
    </row>
    <row r="1224" spans="1:14" x14ac:dyDescent="0.25">
      <c r="A1224" s="119"/>
      <c r="B1224" s="119"/>
      <c r="C1224" s="119"/>
      <c r="D1224" s="119"/>
      <c r="E1224" s="119"/>
      <c r="F1224" s="119"/>
      <c r="G1224" s="119"/>
      <c r="H1224" s="119"/>
      <c r="I1224" s="119"/>
      <c r="J1224" s="119"/>
      <c r="K1224" s="119"/>
      <c r="L1224" s="119"/>
      <c r="M1224" s="119"/>
      <c r="N1224" s="119"/>
    </row>
    <row r="1225" spans="1:14" x14ac:dyDescent="0.25">
      <c r="A1225" s="119"/>
      <c r="B1225" s="119"/>
      <c r="C1225" s="119"/>
      <c r="D1225" s="119"/>
      <c r="E1225" s="119"/>
      <c r="F1225" s="119"/>
      <c r="G1225" s="119"/>
      <c r="H1225" s="119"/>
      <c r="I1225" s="119"/>
      <c r="J1225" s="119"/>
      <c r="K1225" s="119"/>
      <c r="L1225" s="119"/>
      <c r="M1225" s="119"/>
      <c r="N1225" s="119"/>
    </row>
    <row r="1226" spans="1:14" x14ac:dyDescent="0.25">
      <c r="A1226" s="119"/>
      <c r="B1226" s="119"/>
      <c r="C1226" s="119"/>
      <c r="D1226" s="119"/>
      <c r="E1226" s="119"/>
      <c r="F1226" s="119"/>
      <c r="G1226" s="119"/>
      <c r="H1226" s="119"/>
      <c r="I1226" s="119"/>
      <c r="J1226" s="119"/>
      <c r="K1226" s="119"/>
      <c r="L1226" s="119"/>
      <c r="M1226" s="119"/>
      <c r="N1226" s="119"/>
    </row>
    <row r="1227" spans="1:14" x14ac:dyDescent="0.25">
      <c r="A1227" s="119"/>
      <c r="B1227" s="119"/>
      <c r="C1227" s="119"/>
      <c r="D1227" s="119"/>
      <c r="E1227" s="119"/>
      <c r="F1227" s="119"/>
      <c r="G1227" s="119"/>
      <c r="H1227" s="119"/>
      <c r="I1227" s="119"/>
      <c r="J1227" s="119"/>
      <c r="K1227" s="119"/>
      <c r="L1227" s="119"/>
      <c r="M1227" s="119"/>
      <c r="N1227" s="119"/>
    </row>
    <row r="1228" spans="1:14" x14ac:dyDescent="0.25">
      <c r="A1228" s="119"/>
      <c r="B1228" s="119"/>
      <c r="C1228" s="119"/>
      <c r="D1228" s="119"/>
      <c r="E1228" s="119"/>
      <c r="F1228" s="119"/>
      <c r="G1228" s="119"/>
      <c r="H1228" s="119"/>
      <c r="I1228" s="119"/>
      <c r="J1228" s="119"/>
      <c r="K1228" s="119"/>
      <c r="L1228" s="119"/>
      <c r="M1228" s="119"/>
      <c r="N1228" s="119"/>
    </row>
    <row r="1229" spans="1:14" x14ac:dyDescent="0.25">
      <c r="A1229" s="119"/>
      <c r="B1229" s="119"/>
      <c r="C1229" s="119"/>
      <c r="D1229" s="119"/>
      <c r="E1229" s="119"/>
      <c r="F1229" s="119"/>
      <c r="G1229" s="119"/>
      <c r="H1229" s="119"/>
      <c r="I1229" s="119"/>
      <c r="J1229" s="119"/>
      <c r="K1229" s="119"/>
      <c r="L1229" s="119"/>
      <c r="M1229" s="119"/>
      <c r="N1229" s="119"/>
    </row>
    <row r="1230" spans="1:14" x14ac:dyDescent="0.25">
      <c r="A1230" s="119"/>
      <c r="B1230" s="119"/>
      <c r="C1230" s="119"/>
      <c r="D1230" s="119"/>
      <c r="E1230" s="119"/>
      <c r="F1230" s="119"/>
      <c r="G1230" s="119"/>
      <c r="H1230" s="119"/>
      <c r="I1230" s="119"/>
      <c r="J1230" s="119"/>
      <c r="K1230" s="119"/>
      <c r="L1230" s="119"/>
      <c r="M1230" s="119"/>
      <c r="N1230" s="119"/>
    </row>
    <row r="1231" spans="1:14" x14ac:dyDescent="0.25">
      <c r="A1231" s="119"/>
      <c r="B1231" s="119"/>
      <c r="C1231" s="119"/>
      <c r="D1231" s="119"/>
      <c r="E1231" s="119"/>
      <c r="F1231" s="119"/>
      <c r="G1231" s="119"/>
      <c r="H1231" s="119"/>
      <c r="I1231" s="119"/>
      <c r="J1231" s="119"/>
      <c r="K1231" s="119"/>
      <c r="L1231" s="119"/>
      <c r="M1231" s="119"/>
      <c r="N1231" s="119"/>
    </row>
    <row r="1232" spans="1:14" x14ac:dyDescent="0.25">
      <c r="A1232" s="119"/>
      <c r="B1232" s="119"/>
      <c r="C1232" s="119"/>
      <c r="D1232" s="119"/>
      <c r="E1232" s="119"/>
      <c r="F1232" s="119"/>
      <c r="G1232" s="119"/>
      <c r="H1232" s="119"/>
      <c r="I1232" s="119"/>
      <c r="J1232" s="119"/>
      <c r="K1232" s="119"/>
      <c r="L1232" s="119"/>
      <c r="M1232" s="119"/>
      <c r="N1232" s="119"/>
    </row>
    <row r="1233" spans="1:14" x14ac:dyDescent="0.25">
      <c r="A1233" s="119"/>
      <c r="B1233" s="119"/>
      <c r="C1233" s="119"/>
      <c r="D1233" s="119"/>
      <c r="E1233" s="119"/>
      <c r="F1233" s="119"/>
      <c r="G1233" s="119"/>
      <c r="H1233" s="119"/>
      <c r="I1233" s="119"/>
      <c r="J1233" s="119"/>
      <c r="K1233" s="119"/>
      <c r="L1233" s="119"/>
      <c r="M1233" s="119"/>
      <c r="N1233" s="119"/>
    </row>
    <row r="1234" spans="1:14" x14ac:dyDescent="0.25">
      <c r="A1234" s="119"/>
      <c r="B1234" s="119"/>
      <c r="C1234" s="119"/>
      <c r="D1234" s="119"/>
      <c r="E1234" s="119"/>
      <c r="F1234" s="119"/>
      <c r="G1234" s="119"/>
      <c r="H1234" s="119"/>
      <c r="I1234" s="119"/>
      <c r="J1234" s="119"/>
      <c r="K1234" s="119"/>
      <c r="L1234" s="119"/>
      <c r="M1234" s="119"/>
      <c r="N1234" s="119"/>
    </row>
    <row r="1235" spans="1:14" x14ac:dyDescent="0.25">
      <c r="A1235" s="119"/>
      <c r="B1235" s="119"/>
      <c r="C1235" s="119"/>
      <c r="D1235" s="119"/>
      <c r="E1235" s="119"/>
      <c r="F1235" s="119"/>
      <c r="G1235" s="119"/>
      <c r="H1235" s="119"/>
      <c r="I1235" s="119"/>
      <c r="J1235" s="119"/>
      <c r="K1235" s="119"/>
      <c r="L1235" s="119"/>
      <c r="M1235" s="119"/>
      <c r="N1235" s="119"/>
    </row>
    <row r="1236" spans="1:14" x14ac:dyDescent="0.25">
      <c r="A1236" s="119"/>
      <c r="B1236" s="119"/>
      <c r="C1236" s="119"/>
      <c r="D1236" s="119"/>
      <c r="E1236" s="119"/>
      <c r="F1236" s="119"/>
      <c r="G1236" s="119"/>
      <c r="H1236" s="119"/>
      <c r="I1236" s="119"/>
      <c r="J1236" s="119"/>
      <c r="K1236" s="119"/>
      <c r="L1236" s="119"/>
      <c r="M1236" s="119"/>
      <c r="N1236" s="119"/>
    </row>
    <row r="1237" spans="1:14" x14ac:dyDescent="0.25">
      <c r="A1237" s="119"/>
      <c r="B1237" s="119"/>
      <c r="C1237" s="119"/>
      <c r="D1237" s="119"/>
      <c r="E1237" s="119"/>
      <c r="F1237" s="119"/>
      <c r="G1237" s="119"/>
      <c r="H1237" s="119"/>
      <c r="I1237" s="119"/>
      <c r="J1237" s="119"/>
      <c r="K1237" s="119"/>
      <c r="L1237" s="119"/>
      <c r="M1237" s="119"/>
      <c r="N1237" s="119"/>
    </row>
    <row r="1238" spans="1:14" x14ac:dyDescent="0.25">
      <c r="A1238" s="119"/>
      <c r="B1238" s="119"/>
      <c r="C1238" s="119"/>
      <c r="D1238" s="119"/>
      <c r="E1238" s="119"/>
      <c r="F1238" s="119"/>
      <c r="G1238" s="119"/>
      <c r="H1238" s="119"/>
      <c r="I1238" s="119"/>
      <c r="J1238" s="119"/>
      <c r="K1238" s="119"/>
      <c r="L1238" s="119"/>
      <c r="M1238" s="119"/>
      <c r="N1238" s="119"/>
    </row>
    <row r="1239" spans="1:14" x14ac:dyDescent="0.25">
      <c r="A1239" s="119"/>
      <c r="B1239" s="119"/>
      <c r="C1239" s="119"/>
      <c r="D1239" s="119"/>
      <c r="E1239" s="119"/>
      <c r="F1239" s="119"/>
      <c r="G1239" s="119"/>
      <c r="H1239" s="119"/>
      <c r="I1239" s="119"/>
      <c r="J1239" s="119"/>
      <c r="K1239" s="119"/>
      <c r="L1239" s="119"/>
      <c r="M1239" s="119"/>
      <c r="N1239" s="119"/>
    </row>
    <row r="1240" spans="1:14" x14ac:dyDescent="0.25">
      <c r="A1240" s="119"/>
      <c r="B1240" s="119"/>
      <c r="C1240" s="119"/>
      <c r="D1240" s="119"/>
      <c r="E1240" s="119"/>
      <c r="F1240" s="119"/>
      <c r="G1240" s="119"/>
      <c r="H1240" s="119"/>
      <c r="I1240" s="119"/>
      <c r="J1240" s="119"/>
      <c r="K1240" s="119"/>
      <c r="L1240" s="119"/>
      <c r="M1240" s="119"/>
      <c r="N1240" s="119"/>
    </row>
    <row r="1241" spans="1:14" x14ac:dyDescent="0.25">
      <c r="A1241" s="119"/>
      <c r="B1241" s="119"/>
      <c r="C1241" s="119"/>
      <c r="D1241" s="119"/>
      <c r="E1241" s="119"/>
      <c r="F1241" s="119"/>
      <c r="G1241" s="119"/>
      <c r="H1241" s="119"/>
      <c r="I1241" s="119"/>
      <c r="J1241" s="119"/>
      <c r="K1241" s="119"/>
      <c r="L1241" s="119"/>
      <c r="M1241" s="119"/>
      <c r="N1241" s="119"/>
    </row>
    <row r="1242" spans="1:14" x14ac:dyDescent="0.25">
      <c r="A1242" s="119"/>
      <c r="B1242" s="119"/>
      <c r="C1242" s="119"/>
      <c r="D1242" s="119"/>
      <c r="E1242" s="119"/>
      <c r="F1242" s="119"/>
      <c r="G1242" s="119"/>
      <c r="H1242" s="119"/>
      <c r="I1242" s="119"/>
      <c r="J1242" s="119"/>
      <c r="K1242" s="119"/>
      <c r="L1242" s="119"/>
      <c r="M1242" s="119"/>
      <c r="N1242" s="119"/>
    </row>
    <row r="1243" spans="1:14" x14ac:dyDescent="0.25">
      <c r="A1243" s="119"/>
      <c r="B1243" s="119"/>
      <c r="C1243" s="119"/>
      <c r="D1243" s="119"/>
      <c r="E1243" s="119"/>
      <c r="F1243" s="119"/>
      <c r="G1243" s="119"/>
      <c r="H1243" s="119"/>
      <c r="I1243" s="119"/>
      <c r="J1243" s="119"/>
      <c r="K1243" s="119"/>
      <c r="L1243" s="119"/>
      <c r="M1243" s="119"/>
      <c r="N1243" s="119"/>
    </row>
    <row r="1244" spans="1:14" x14ac:dyDescent="0.25">
      <c r="A1244" s="119"/>
      <c r="B1244" s="119"/>
      <c r="C1244" s="119"/>
      <c r="D1244" s="119"/>
      <c r="E1244" s="119"/>
      <c r="F1244" s="119"/>
      <c r="G1244" s="119"/>
      <c r="H1244" s="119"/>
      <c r="I1244" s="119"/>
      <c r="J1244" s="119"/>
      <c r="K1244" s="119"/>
      <c r="L1244" s="119"/>
      <c r="M1244" s="119"/>
      <c r="N1244" s="119"/>
    </row>
    <row r="1245" spans="1:14" x14ac:dyDescent="0.25">
      <c r="A1245" s="119"/>
      <c r="B1245" s="119"/>
      <c r="C1245" s="119"/>
      <c r="D1245" s="119"/>
      <c r="E1245" s="119"/>
      <c r="F1245" s="119"/>
      <c r="G1245" s="119"/>
      <c r="H1245" s="119"/>
      <c r="I1245" s="119"/>
      <c r="J1245" s="119"/>
      <c r="K1245" s="119"/>
      <c r="L1245" s="119"/>
      <c r="M1245" s="119"/>
      <c r="N1245" s="119"/>
    </row>
    <row r="1246" spans="1:14" x14ac:dyDescent="0.25">
      <c r="A1246" s="119"/>
      <c r="B1246" s="119"/>
      <c r="C1246" s="119"/>
      <c r="D1246" s="119"/>
      <c r="E1246" s="119"/>
      <c r="F1246" s="119"/>
      <c r="G1246" s="119"/>
      <c r="H1246" s="119"/>
      <c r="I1246" s="119"/>
      <c r="J1246" s="119"/>
      <c r="K1246" s="119"/>
      <c r="L1246" s="119"/>
      <c r="M1246" s="119"/>
      <c r="N1246" s="119"/>
    </row>
    <row r="1247" spans="1:14" x14ac:dyDescent="0.25">
      <c r="A1247" s="119"/>
      <c r="B1247" s="119"/>
      <c r="C1247" s="119"/>
      <c r="D1247" s="119"/>
      <c r="E1247" s="119"/>
      <c r="F1247" s="119"/>
      <c r="G1247" s="119"/>
      <c r="H1247" s="119"/>
      <c r="I1247" s="119"/>
      <c r="J1247" s="119"/>
      <c r="K1247" s="119"/>
      <c r="L1247" s="119"/>
      <c r="M1247" s="119"/>
      <c r="N1247" s="119"/>
    </row>
    <row r="1248" spans="1:14" x14ac:dyDescent="0.25">
      <c r="A1248" s="119"/>
      <c r="B1248" s="119"/>
      <c r="C1248" s="119"/>
      <c r="D1248" s="119"/>
      <c r="E1248" s="119"/>
      <c r="F1248" s="119"/>
      <c r="G1248" s="119"/>
      <c r="H1248" s="119"/>
      <c r="I1248" s="119"/>
      <c r="J1248" s="119"/>
      <c r="K1248" s="119"/>
      <c r="L1248" s="119"/>
      <c r="M1248" s="119"/>
      <c r="N1248" s="119"/>
    </row>
    <row r="1249" spans="1:14" x14ac:dyDescent="0.25">
      <c r="A1249" s="119"/>
      <c r="B1249" s="119"/>
      <c r="C1249" s="119"/>
      <c r="D1249" s="119"/>
      <c r="E1249" s="119"/>
      <c r="F1249" s="119"/>
      <c r="G1249" s="119"/>
      <c r="H1249" s="119"/>
      <c r="I1249" s="119"/>
      <c r="J1249" s="119"/>
      <c r="K1249" s="119"/>
      <c r="L1249" s="119"/>
      <c r="M1249" s="119"/>
      <c r="N1249" s="119"/>
    </row>
    <row r="1250" spans="1:14" x14ac:dyDescent="0.25">
      <c r="A1250" s="119"/>
      <c r="B1250" s="119"/>
      <c r="C1250" s="119"/>
      <c r="D1250" s="119"/>
      <c r="E1250" s="119"/>
      <c r="F1250" s="119"/>
      <c r="G1250" s="119"/>
      <c r="H1250" s="119"/>
      <c r="I1250" s="119"/>
      <c r="J1250" s="119"/>
      <c r="K1250" s="119"/>
      <c r="L1250" s="119"/>
      <c r="M1250" s="119"/>
      <c r="N1250" s="119"/>
    </row>
    <row r="1251" spans="1:14" x14ac:dyDescent="0.25">
      <c r="A1251" s="119"/>
      <c r="B1251" s="119"/>
      <c r="C1251" s="119"/>
      <c r="D1251" s="119"/>
      <c r="E1251" s="119"/>
      <c r="F1251" s="119"/>
      <c r="G1251" s="119"/>
      <c r="H1251" s="119"/>
      <c r="I1251" s="119"/>
      <c r="J1251" s="119"/>
      <c r="K1251" s="119"/>
      <c r="L1251" s="119"/>
      <c r="M1251" s="119"/>
      <c r="N1251" s="119"/>
    </row>
    <row r="1252" spans="1:14" x14ac:dyDescent="0.25">
      <c r="A1252" s="119"/>
      <c r="B1252" s="119"/>
      <c r="C1252" s="119"/>
      <c r="D1252" s="119"/>
      <c r="E1252" s="119"/>
      <c r="F1252" s="119"/>
      <c r="G1252" s="119"/>
      <c r="H1252" s="119"/>
      <c r="I1252" s="119"/>
      <c r="J1252" s="119"/>
      <c r="K1252" s="119"/>
      <c r="L1252" s="119"/>
      <c r="M1252" s="119"/>
      <c r="N1252" s="119"/>
    </row>
    <row r="1253" spans="1:14" x14ac:dyDescent="0.25">
      <c r="A1253" s="119"/>
      <c r="B1253" s="119"/>
      <c r="C1253" s="119"/>
      <c r="D1253" s="119"/>
      <c r="E1253" s="119"/>
      <c r="F1253" s="119"/>
      <c r="G1253" s="119"/>
      <c r="H1253" s="119"/>
      <c r="I1253" s="119"/>
      <c r="J1253" s="119"/>
      <c r="K1253" s="119"/>
      <c r="L1253" s="119"/>
      <c r="M1253" s="119"/>
      <c r="N1253" s="119"/>
    </row>
    <row r="1254" spans="1:14" x14ac:dyDescent="0.25">
      <c r="A1254" s="119"/>
      <c r="B1254" s="119"/>
      <c r="C1254" s="119"/>
      <c r="D1254" s="119"/>
      <c r="E1254" s="119"/>
      <c r="F1254" s="119"/>
      <c r="G1254" s="119"/>
      <c r="H1254" s="119"/>
      <c r="I1254" s="119"/>
      <c r="J1254" s="119"/>
      <c r="K1254" s="119"/>
      <c r="L1254" s="119"/>
      <c r="M1254" s="119"/>
      <c r="N1254" s="119"/>
    </row>
    <row r="1255" spans="1:14" x14ac:dyDescent="0.25">
      <c r="A1255" s="119"/>
      <c r="B1255" s="119"/>
      <c r="C1255" s="119"/>
      <c r="D1255" s="119"/>
      <c r="E1255" s="119"/>
      <c r="F1255" s="119"/>
      <c r="G1255" s="119"/>
      <c r="H1255" s="119"/>
      <c r="I1255" s="119"/>
      <c r="J1255" s="119"/>
      <c r="K1255" s="119"/>
      <c r="L1255" s="119"/>
      <c r="M1255" s="119"/>
      <c r="N1255" s="119"/>
    </row>
    <row r="1256" spans="1:14" x14ac:dyDescent="0.25">
      <c r="A1256" s="119"/>
      <c r="B1256" s="119"/>
      <c r="C1256" s="119"/>
      <c r="D1256" s="119"/>
      <c r="E1256" s="119"/>
      <c r="F1256" s="119"/>
      <c r="G1256" s="119"/>
      <c r="H1256" s="119"/>
      <c r="I1256" s="119"/>
      <c r="J1256" s="119"/>
      <c r="K1256" s="119"/>
      <c r="L1256" s="119"/>
      <c r="M1256" s="119"/>
      <c r="N1256" s="119"/>
    </row>
    <row r="1257" spans="1:14" x14ac:dyDescent="0.25">
      <c r="A1257" s="119"/>
      <c r="B1257" s="119"/>
      <c r="C1257" s="119"/>
      <c r="D1257" s="119"/>
      <c r="E1257" s="119"/>
      <c r="F1257" s="119"/>
      <c r="G1257" s="119"/>
      <c r="H1257" s="119"/>
      <c r="I1257" s="119"/>
      <c r="J1257" s="119"/>
      <c r="K1257" s="119"/>
      <c r="L1257" s="119"/>
      <c r="M1257" s="119"/>
      <c r="N1257" s="119"/>
    </row>
    <row r="1258" spans="1:14" x14ac:dyDescent="0.25">
      <c r="A1258" s="119"/>
      <c r="B1258" s="119"/>
      <c r="C1258" s="119"/>
      <c r="D1258" s="119"/>
      <c r="E1258" s="119"/>
      <c r="F1258" s="119"/>
      <c r="G1258" s="119"/>
      <c r="H1258" s="119"/>
      <c r="I1258" s="119"/>
      <c r="J1258" s="119"/>
      <c r="K1258" s="119"/>
      <c r="L1258" s="119"/>
      <c r="M1258" s="119"/>
      <c r="N1258" s="119"/>
    </row>
    <row r="1259" spans="1:14" x14ac:dyDescent="0.25">
      <c r="A1259" s="119"/>
      <c r="B1259" s="119"/>
      <c r="C1259" s="119"/>
      <c r="D1259" s="119"/>
      <c r="E1259" s="119"/>
      <c r="F1259" s="119"/>
      <c r="G1259" s="119"/>
      <c r="H1259" s="119"/>
      <c r="I1259" s="119"/>
      <c r="J1259" s="119"/>
      <c r="K1259" s="119"/>
      <c r="L1259" s="119"/>
      <c r="M1259" s="119"/>
      <c r="N1259" s="119"/>
    </row>
    <row r="1260" spans="1:14" x14ac:dyDescent="0.25">
      <c r="A1260" s="119"/>
      <c r="B1260" s="119"/>
      <c r="C1260" s="119"/>
      <c r="D1260" s="119"/>
      <c r="E1260" s="119"/>
      <c r="F1260" s="119"/>
      <c r="G1260" s="119"/>
      <c r="H1260" s="119"/>
      <c r="I1260" s="119"/>
      <c r="J1260" s="119"/>
      <c r="K1260" s="119"/>
      <c r="L1260" s="119"/>
      <c r="M1260" s="119"/>
      <c r="N1260" s="119"/>
    </row>
    <row r="1261" spans="1:14" x14ac:dyDescent="0.25">
      <c r="A1261" s="119"/>
      <c r="B1261" s="119"/>
      <c r="C1261" s="119"/>
      <c r="D1261" s="119"/>
      <c r="E1261" s="119"/>
      <c r="F1261" s="119"/>
      <c r="G1261" s="119"/>
      <c r="H1261" s="119"/>
      <c r="I1261" s="119"/>
      <c r="J1261" s="119"/>
      <c r="K1261" s="119"/>
      <c r="L1261" s="119"/>
      <c r="M1261" s="119"/>
      <c r="N1261" s="119"/>
    </row>
    <row r="1262" spans="1:14" x14ac:dyDescent="0.25">
      <c r="A1262" s="119"/>
      <c r="B1262" s="119"/>
      <c r="C1262" s="119"/>
      <c r="D1262" s="119"/>
      <c r="E1262" s="119"/>
      <c r="F1262" s="119"/>
      <c r="G1262" s="119"/>
      <c r="H1262" s="119"/>
      <c r="I1262" s="119"/>
      <c r="J1262" s="119"/>
      <c r="K1262" s="119"/>
      <c r="L1262" s="119"/>
      <c r="M1262" s="119"/>
      <c r="N1262" s="119"/>
    </row>
    <row r="1263" spans="1:14" x14ac:dyDescent="0.25">
      <c r="A1263" s="119"/>
      <c r="B1263" s="119"/>
      <c r="C1263" s="119"/>
      <c r="D1263" s="119"/>
      <c r="E1263" s="119"/>
      <c r="F1263" s="119"/>
      <c r="G1263" s="119"/>
      <c r="H1263" s="119"/>
      <c r="I1263" s="119"/>
      <c r="J1263" s="119"/>
      <c r="K1263" s="119"/>
      <c r="L1263" s="119"/>
      <c r="M1263" s="119"/>
      <c r="N1263" s="119"/>
    </row>
    <row r="1264" spans="1:14" x14ac:dyDescent="0.25">
      <c r="A1264" s="119"/>
      <c r="B1264" s="119"/>
      <c r="C1264" s="119"/>
      <c r="D1264" s="119"/>
      <c r="E1264" s="119"/>
      <c r="F1264" s="119"/>
      <c r="G1264" s="119"/>
      <c r="H1264" s="119"/>
      <c r="I1264" s="119"/>
      <c r="J1264" s="119"/>
      <c r="K1264" s="119"/>
      <c r="L1264" s="119"/>
      <c r="M1264" s="119"/>
      <c r="N1264" s="119"/>
    </row>
    <row r="1265" spans="1:14" x14ac:dyDescent="0.25">
      <c r="A1265" s="119"/>
      <c r="B1265" s="119"/>
      <c r="C1265" s="119"/>
      <c r="D1265" s="119"/>
      <c r="E1265" s="119"/>
      <c r="F1265" s="119"/>
      <c r="G1265" s="119"/>
      <c r="H1265" s="119"/>
      <c r="I1265" s="119"/>
      <c r="J1265" s="119"/>
      <c r="K1265" s="119"/>
      <c r="L1265" s="119"/>
      <c r="M1265" s="119"/>
      <c r="N1265" s="119"/>
    </row>
    <row r="1266" spans="1:14" x14ac:dyDescent="0.25">
      <c r="A1266" s="119"/>
      <c r="B1266" s="119"/>
      <c r="C1266" s="119"/>
      <c r="D1266" s="119"/>
      <c r="E1266" s="119"/>
      <c r="F1266" s="119"/>
      <c r="G1266" s="119"/>
      <c r="H1266" s="119"/>
      <c r="I1266" s="119"/>
      <c r="J1266" s="119"/>
      <c r="K1266" s="119"/>
      <c r="L1266" s="119"/>
      <c r="M1266" s="119"/>
      <c r="N1266" s="119"/>
    </row>
    <row r="1267" spans="1:14" x14ac:dyDescent="0.25">
      <c r="A1267" s="119"/>
      <c r="B1267" s="119"/>
      <c r="C1267" s="119"/>
      <c r="D1267" s="119"/>
      <c r="E1267" s="119"/>
      <c r="F1267" s="119"/>
      <c r="G1267" s="119"/>
      <c r="H1267" s="119"/>
      <c r="I1267" s="119"/>
      <c r="J1267" s="119"/>
      <c r="K1267" s="119"/>
      <c r="L1267" s="119"/>
      <c r="M1267" s="119"/>
      <c r="N1267" s="119"/>
    </row>
    <row r="1268" spans="1:14" x14ac:dyDescent="0.25">
      <c r="A1268" s="119"/>
      <c r="B1268" s="119"/>
      <c r="C1268" s="119"/>
      <c r="D1268" s="119"/>
      <c r="E1268" s="119"/>
      <c r="F1268" s="119"/>
      <c r="G1268" s="119"/>
      <c r="H1268" s="119"/>
      <c r="I1268" s="119"/>
      <c r="J1268" s="119"/>
      <c r="K1268" s="119"/>
      <c r="L1268" s="119"/>
      <c r="M1268" s="119"/>
      <c r="N1268" s="119"/>
    </row>
    <row r="1269" spans="1:14" x14ac:dyDescent="0.25">
      <c r="A1269" s="119"/>
      <c r="B1269" s="119"/>
      <c r="C1269" s="119"/>
      <c r="D1269" s="119"/>
      <c r="E1269" s="119"/>
      <c r="F1269" s="119"/>
      <c r="G1269" s="119"/>
      <c r="H1269" s="119"/>
      <c r="I1269" s="119"/>
      <c r="J1269" s="119"/>
      <c r="K1269" s="119"/>
      <c r="L1269" s="119"/>
      <c r="M1269" s="119"/>
      <c r="N1269" s="119"/>
    </row>
    <row r="1270" spans="1:14" x14ac:dyDescent="0.25">
      <c r="A1270" s="119"/>
      <c r="B1270" s="119"/>
      <c r="C1270" s="119"/>
      <c r="D1270" s="119"/>
      <c r="E1270" s="119"/>
      <c r="F1270" s="119"/>
      <c r="G1270" s="119"/>
      <c r="H1270" s="119"/>
      <c r="I1270" s="119"/>
      <c r="J1270" s="119"/>
      <c r="K1270" s="119"/>
      <c r="L1270" s="119"/>
      <c r="M1270" s="119"/>
      <c r="N1270" s="119"/>
    </row>
    <row r="1271" spans="1:14" x14ac:dyDescent="0.25">
      <c r="A1271" s="119"/>
      <c r="B1271" s="119"/>
      <c r="C1271" s="119"/>
      <c r="D1271" s="119"/>
      <c r="E1271" s="119"/>
      <c r="F1271" s="119"/>
      <c r="G1271" s="119"/>
      <c r="H1271" s="119"/>
      <c r="I1271" s="119"/>
      <c r="J1271" s="119"/>
      <c r="K1271" s="119"/>
      <c r="L1271" s="119"/>
      <c r="M1271" s="119"/>
      <c r="N1271" s="119"/>
    </row>
    <row r="1272" spans="1:14" x14ac:dyDescent="0.25">
      <c r="A1272" s="119"/>
      <c r="B1272" s="119"/>
      <c r="C1272" s="119"/>
      <c r="D1272" s="119"/>
      <c r="E1272" s="119"/>
      <c r="F1272" s="119"/>
      <c r="G1272" s="119"/>
      <c r="H1272" s="119"/>
      <c r="I1272" s="119"/>
      <c r="J1272" s="119"/>
      <c r="K1272" s="119"/>
      <c r="L1272" s="119"/>
      <c r="M1272" s="119"/>
      <c r="N1272" s="119"/>
    </row>
    <row r="1273" spans="1:14" x14ac:dyDescent="0.25">
      <c r="A1273" s="119"/>
      <c r="B1273" s="119"/>
      <c r="C1273" s="119"/>
      <c r="D1273" s="119"/>
      <c r="E1273" s="119"/>
      <c r="F1273" s="119"/>
      <c r="G1273" s="119"/>
      <c r="H1273" s="119"/>
      <c r="I1273" s="119"/>
      <c r="J1273" s="119"/>
      <c r="K1273" s="119"/>
      <c r="L1273" s="119"/>
      <c r="M1273" s="119"/>
      <c r="N1273" s="119"/>
    </row>
    <row r="1274" spans="1:14" x14ac:dyDescent="0.25">
      <c r="A1274" s="119"/>
      <c r="B1274" s="119"/>
      <c r="C1274" s="119"/>
      <c r="D1274" s="119"/>
      <c r="E1274" s="119"/>
      <c r="F1274" s="119"/>
      <c r="G1274" s="119"/>
      <c r="H1274" s="119"/>
      <c r="I1274" s="119"/>
      <c r="J1274" s="119"/>
      <c r="K1274" s="119"/>
      <c r="L1274" s="119"/>
      <c r="M1274" s="119"/>
      <c r="N1274" s="119"/>
    </row>
    <row r="1275" spans="1:14" x14ac:dyDescent="0.25">
      <c r="A1275" s="119"/>
      <c r="B1275" s="119"/>
      <c r="C1275" s="119"/>
      <c r="D1275" s="119"/>
      <c r="E1275" s="119"/>
      <c r="F1275" s="119"/>
      <c r="G1275" s="119"/>
      <c r="H1275" s="119"/>
      <c r="I1275" s="119"/>
      <c r="J1275" s="119"/>
      <c r="K1275" s="119"/>
      <c r="L1275" s="119"/>
      <c r="M1275" s="119"/>
      <c r="N1275" s="119"/>
    </row>
    <row r="1276" spans="1:14" x14ac:dyDescent="0.25">
      <c r="A1276" s="119"/>
      <c r="B1276" s="119"/>
      <c r="C1276" s="119"/>
      <c r="D1276" s="119"/>
      <c r="E1276" s="119"/>
      <c r="F1276" s="119"/>
      <c r="G1276" s="119"/>
      <c r="H1276" s="119"/>
      <c r="I1276" s="119"/>
      <c r="J1276" s="119"/>
      <c r="K1276" s="119"/>
      <c r="L1276" s="119"/>
      <c r="M1276" s="119"/>
      <c r="N1276" s="119"/>
    </row>
    <row r="1277" spans="1:14" x14ac:dyDescent="0.25">
      <c r="A1277" s="119"/>
      <c r="B1277" s="119"/>
      <c r="C1277" s="119"/>
      <c r="D1277" s="119"/>
      <c r="E1277" s="119"/>
      <c r="F1277" s="119"/>
      <c r="G1277" s="119"/>
      <c r="H1277" s="119"/>
      <c r="I1277" s="119"/>
      <c r="J1277" s="119"/>
      <c r="K1277" s="119"/>
      <c r="L1277" s="119"/>
      <c r="M1277" s="119"/>
      <c r="N1277" s="119"/>
    </row>
    <row r="1278" spans="1:14" x14ac:dyDescent="0.25">
      <c r="A1278" s="119"/>
      <c r="B1278" s="119"/>
      <c r="C1278" s="119"/>
      <c r="D1278" s="119"/>
      <c r="E1278" s="119"/>
      <c r="F1278" s="119"/>
      <c r="G1278" s="119"/>
      <c r="H1278" s="119"/>
      <c r="I1278" s="119"/>
      <c r="J1278" s="119"/>
      <c r="K1278" s="119"/>
      <c r="L1278" s="119"/>
      <c r="M1278" s="119"/>
      <c r="N1278" s="119"/>
    </row>
    <row r="1279" spans="1:14" x14ac:dyDescent="0.25">
      <c r="A1279" s="119"/>
      <c r="B1279" s="119"/>
      <c r="C1279" s="119"/>
      <c r="D1279" s="119"/>
      <c r="E1279" s="119"/>
      <c r="F1279" s="119"/>
      <c r="G1279" s="119"/>
      <c r="H1279" s="119"/>
      <c r="I1279" s="119"/>
      <c r="J1279" s="119"/>
      <c r="K1279" s="119"/>
      <c r="L1279" s="119"/>
      <c r="M1279" s="119"/>
      <c r="N1279" s="119"/>
    </row>
    <row r="1280" spans="1:14" x14ac:dyDescent="0.25">
      <c r="A1280" s="119"/>
      <c r="B1280" s="119"/>
      <c r="C1280" s="119"/>
      <c r="D1280" s="119"/>
      <c r="E1280" s="119"/>
      <c r="F1280" s="119"/>
      <c r="G1280" s="119"/>
      <c r="H1280" s="119"/>
      <c r="I1280" s="119"/>
      <c r="J1280" s="119"/>
      <c r="K1280" s="119"/>
      <c r="L1280" s="119"/>
      <c r="M1280" s="119"/>
      <c r="N1280" s="119"/>
    </row>
    <row r="1281" spans="1:14" x14ac:dyDescent="0.25">
      <c r="A1281" s="119"/>
      <c r="B1281" s="119"/>
      <c r="C1281" s="119"/>
      <c r="D1281" s="119"/>
      <c r="E1281" s="119"/>
      <c r="F1281" s="119"/>
      <c r="G1281" s="119"/>
      <c r="H1281" s="119"/>
      <c r="I1281" s="119"/>
      <c r="J1281" s="119"/>
      <c r="K1281" s="119"/>
      <c r="L1281" s="119"/>
      <c r="M1281" s="119"/>
      <c r="N1281" s="119"/>
    </row>
    <row r="1282" spans="1:14" x14ac:dyDescent="0.25">
      <c r="A1282" s="119"/>
      <c r="B1282" s="119"/>
      <c r="C1282" s="119"/>
      <c r="D1282" s="119"/>
      <c r="E1282" s="119"/>
      <c r="F1282" s="119"/>
      <c r="G1282" s="119"/>
      <c r="H1282" s="119"/>
      <c r="I1282" s="119"/>
      <c r="J1282" s="119"/>
      <c r="K1282" s="119"/>
      <c r="L1282" s="119"/>
      <c r="M1282" s="119"/>
      <c r="N1282" s="119"/>
    </row>
    <row r="1283" spans="1:14" x14ac:dyDescent="0.25">
      <c r="A1283" s="119"/>
      <c r="B1283" s="119"/>
      <c r="C1283" s="119"/>
      <c r="D1283" s="119"/>
      <c r="E1283" s="119"/>
      <c r="F1283" s="119"/>
      <c r="G1283" s="119"/>
      <c r="H1283" s="119"/>
      <c r="I1283" s="119"/>
      <c r="J1283" s="119"/>
      <c r="K1283" s="119"/>
      <c r="L1283" s="119"/>
      <c r="M1283" s="119"/>
      <c r="N1283" s="119"/>
    </row>
    <row r="1284" spans="1:14" x14ac:dyDescent="0.25">
      <c r="A1284" s="119"/>
      <c r="B1284" s="119"/>
      <c r="C1284" s="119"/>
      <c r="D1284" s="119"/>
      <c r="E1284" s="119"/>
      <c r="F1284" s="119"/>
      <c r="G1284" s="119"/>
      <c r="H1284" s="119"/>
      <c r="I1284" s="119"/>
      <c r="J1284" s="119"/>
      <c r="K1284" s="119"/>
      <c r="L1284" s="119"/>
      <c r="M1284" s="119"/>
      <c r="N1284" s="119"/>
    </row>
    <row r="1285" spans="1:14" x14ac:dyDescent="0.25">
      <c r="A1285" s="119"/>
      <c r="B1285" s="119"/>
      <c r="C1285" s="119"/>
      <c r="D1285" s="119"/>
      <c r="E1285" s="119"/>
      <c r="F1285" s="119"/>
      <c r="G1285" s="119"/>
      <c r="H1285" s="119"/>
      <c r="I1285" s="119"/>
      <c r="J1285" s="119"/>
      <c r="K1285" s="119"/>
      <c r="L1285" s="119"/>
      <c r="M1285" s="119"/>
      <c r="N1285" s="119"/>
    </row>
    <row r="1286" spans="1:14" x14ac:dyDescent="0.25">
      <c r="A1286" s="119"/>
      <c r="B1286" s="119"/>
      <c r="C1286" s="119"/>
      <c r="D1286" s="119"/>
      <c r="E1286" s="119"/>
      <c r="F1286" s="119"/>
      <c r="G1286" s="119"/>
      <c r="H1286" s="119"/>
      <c r="I1286" s="119"/>
      <c r="J1286" s="119"/>
      <c r="K1286" s="119"/>
      <c r="L1286" s="119"/>
      <c r="M1286" s="119"/>
      <c r="N1286" s="119"/>
    </row>
    <row r="1287" spans="1:14" x14ac:dyDescent="0.25">
      <c r="A1287" s="119"/>
      <c r="B1287" s="119"/>
      <c r="C1287" s="119"/>
      <c r="D1287" s="119"/>
      <c r="E1287" s="119"/>
      <c r="F1287" s="119"/>
      <c r="G1287" s="119"/>
      <c r="H1287" s="119"/>
      <c r="I1287" s="119"/>
      <c r="J1287" s="119"/>
      <c r="K1287" s="119"/>
      <c r="L1287" s="119"/>
      <c r="M1287" s="119"/>
      <c r="N1287" s="119"/>
    </row>
    <row r="1288" spans="1:14" x14ac:dyDescent="0.25">
      <c r="A1288" s="119"/>
      <c r="B1288" s="119"/>
      <c r="C1288" s="119"/>
      <c r="D1288" s="119"/>
      <c r="E1288" s="119"/>
      <c r="F1288" s="119"/>
      <c r="G1288" s="119"/>
      <c r="H1288" s="119"/>
      <c r="I1288" s="119"/>
      <c r="J1288" s="119"/>
      <c r="K1288" s="119"/>
      <c r="L1288" s="119"/>
      <c r="M1288" s="119"/>
      <c r="N1288" s="119"/>
    </row>
    <row r="1289" spans="1:14" x14ac:dyDescent="0.25">
      <c r="A1289" s="119"/>
      <c r="B1289" s="119"/>
      <c r="C1289" s="119"/>
      <c r="D1289" s="119"/>
      <c r="E1289" s="119"/>
      <c r="F1289" s="119"/>
      <c r="G1289" s="119"/>
      <c r="H1289" s="119"/>
      <c r="I1289" s="119"/>
      <c r="J1289" s="119"/>
      <c r="K1289" s="119"/>
      <c r="L1289" s="119"/>
      <c r="M1289" s="119"/>
      <c r="N1289" s="119"/>
    </row>
    <row r="1290" spans="1:14" x14ac:dyDescent="0.25">
      <c r="A1290" s="119"/>
      <c r="B1290" s="119"/>
      <c r="C1290" s="119"/>
      <c r="D1290" s="119"/>
      <c r="E1290" s="119"/>
      <c r="F1290" s="119"/>
      <c r="G1290" s="119"/>
      <c r="H1290" s="119"/>
      <c r="I1290" s="119"/>
      <c r="J1290" s="119"/>
      <c r="K1290" s="119"/>
      <c r="L1290" s="119"/>
      <c r="M1290" s="119"/>
      <c r="N1290" s="119"/>
    </row>
    <row r="1291" spans="1:14" x14ac:dyDescent="0.25">
      <c r="A1291" s="119"/>
      <c r="B1291" s="119"/>
      <c r="C1291" s="119"/>
      <c r="D1291" s="119"/>
      <c r="E1291" s="119"/>
      <c r="F1291" s="119"/>
      <c r="G1291" s="119"/>
      <c r="H1291" s="119"/>
      <c r="I1291" s="119"/>
      <c r="J1291" s="119"/>
      <c r="K1291" s="119"/>
      <c r="L1291" s="119"/>
      <c r="M1291" s="119"/>
      <c r="N1291" s="119"/>
    </row>
    <row r="1292" spans="1:14" x14ac:dyDescent="0.25">
      <c r="A1292" s="119"/>
      <c r="B1292" s="119"/>
      <c r="C1292" s="119"/>
      <c r="D1292" s="119"/>
      <c r="E1292" s="119"/>
      <c r="F1292" s="119"/>
      <c r="G1292" s="119"/>
      <c r="H1292" s="119"/>
      <c r="I1292" s="119"/>
      <c r="J1292" s="119"/>
      <c r="K1292" s="119"/>
      <c r="L1292" s="119"/>
      <c r="M1292" s="119"/>
      <c r="N1292" s="119"/>
    </row>
    <row r="1293" spans="1:14" x14ac:dyDescent="0.25">
      <c r="A1293" s="119"/>
      <c r="B1293" s="119"/>
      <c r="C1293" s="119"/>
      <c r="D1293" s="119"/>
      <c r="E1293" s="119"/>
      <c r="F1293" s="119"/>
      <c r="G1293" s="119"/>
      <c r="H1293" s="119"/>
      <c r="I1293" s="119"/>
      <c r="J1293" s="119"/>
      <c r="K1293" s="119"/>
      <c r="L1293" s="119"/>
      <c r="M1293" s="119"/>
      <c r="N1293" s="119"/>
    </row>
    <row r="1294" spans="1:14" x14ac:dyDescent="0.25">
      <c r="A1294" s="119"/>
      <c r="B1294" s="119"/>
      <c r="C1294" s="119"/>
      <c r="D1294" s="119"/>
      <c r="E1294" s="119"/>
      <c r="F1294" s="119"/>
      <c r="G1294" s="119"/>
      <c r="H1294" s="119"/>
      <c r="I1294" s="119"/>
      <c r="J1294" s="119"/>
      <c r="K1294" s="119"/>
      <c r="L1294" s="119"/>
      <c r="M1294" s="119"/>
      <c r="N1294" s="119"/>
    </row>
    <row r="1295" spans="1:14" x14ac:dyDescent="0.25">
      <c r="A1295" s="119"/>
      <c r="B1295" s="119"/>
      <c r="C1295" s="119"/>
      <c r="D1295" s="119"/>
      <c r="E1295" s="119"/>
      <c r="F1295" s="119"/>
      <c r="G1295" s="119"/>
      <c r="H1295" s="119"/>
      <c r="I1295" s="119"/>
      <c r="J1295" s="119"/>
      <c r="K1295" s="119"/>
      <c r="L1295" s="119"/>
      <c r="M1295" s="119"/>
      <c r="N1295" s="119"/>
    </row>
    <row r="1296" spans="1:14" x14ac:dyDescent="0.25">
      <c r="A1296" s="119"/>
      <c r="B1296" s="119"/>
      <c r="C1296" s="119"/>
      <c r="D1296" s="119"/>
      <c r="E1296" s="119"/>
      <c r="F1296" s="119"/>
      <c r="G1296" s="119"/>
      <c r="H1296" s="119"/>
      <c r="I1296" s="119"/>
      <c r="J1296" s="119"/>
      <c r="K1296" s="119"/>
      <c r="L1296" s="119"/>
      <c r="M1296" s="119"/>
      <c r="N1296" s="119"/>
    </row>
    <row r="1297" spans="1:14" x14ac:dyDescent="0.25">
      <c r="A1297" s="119"/>
      <c r="B1297" s="119"/>
      <c r="C1297" s="119"/>
      <c r="D1297" s="119"/>
      <c r="E1297" s="119"/>
      <c r="F1297" s="119"/>
      <c r="G1297" s="119"/>
      <c r="H1297" s="119"/>
      <c r="I1297" s="119"/>
      <c r="J1297" s="119"/>
      <c r="K1297" s="119"/>
      <c r="L1297" s="119"/>
      <c r="M1297" s="119"/>
      <c r="N1297" s="119"/>
    </row>
    <row r="1298" spans="1:14" x14ac:dyDescent="0.25">
      <c r="A1298" s="119"/>
      <c r="B1298" s="119"/>
      <c r="C1298" s="119"/>
      <c r="D1298" s="119"/>
      <c r="E1298" s="119"/>
      <c r="F1298" s="119"/>
      <c r="G1298" s="119"/>
      <c r="H1298" s="119"/>
      <c r="I1298" s="119"/>
      <c r="J1298" s="119"/>
      <c r="K1298" s="119"/>
      <c r="L1298" s="119"/>
      <c r="M1298" s="119"/>
      <c r="N1298" s="119"/>
    </row>
    <row r="1299" spans="1:14" x14ac:dyDescent="0.25">
      <c r="A1299" s="119"/>
      <c r="B1299" s="119"/>
      <c r="C1299" s="119"/>
      <c r="D1299" s="119"/>
      <c r="E1299" s="119"/>
      <c r="F1299" s="119"/>
      <c r="G1299" s="119"/>
      <c r="H1299" s="119"/>
      <c r="I1299" s="119"/>
      <c r="J1299" s="119"/>
      <c r="K1299" s="119"/>
      <c r="L1299" s="119"/>
      <c r="M1299" s="119"/>
      <c r="N1299" s="119"/>
    </row>
    <row r="1300" spans="1:14" x14ac:dyDescent="0.25">
      <c r="A1300" s="119"/>
      <c r="B1300" s="119"/>
      <c r="C1300" s="119"/>
      <c r="D1300" s="119"/>
      <c r="E1300" s="119"/>
      <c r="F1300" s="119"/>
      <c r="G1300" s="119"/>
      <c r="H1300" s="119"/>
      <c r="I1300" s="119"/>
      <c r="J1300" s="119"/>
      <c r="K1300" s="119"/>
      <c r="L1300" s="119"/>
      <c r="M1300" s="119"/>
      <c r="N1300" s="119"/>
    </row>
    <row r="1301" spans="1:14" x14ac:dyDescent="0.25">
      <c r="A1301" s="119"/>
      <c r="B1301" s="119"/>
      <c r="C1301" s="119"/>
      <c r="D1301" s="119"/>
      <c r="E1301" s="119"/>
      <c r="F1301" s="119"/>
      <c r="G1301" s="119"/>
      <c r="H1301" s="119"/>
      <c r="I1301" s="119"/>
      <c r="J1301" s="119"/>
      <c r="K1301" s="119"/>
      <c r="L1301" s="119"/>
      <c r="M1301" s="119"/>
      <c r="N1301" s="119"/>
    </row>
    <row r="1302" spans="1:14" x14ac:dyDescent="0.25">
      <c r="A1302" s="119"/>
      <c r="B1302" s="119"/>
      <c r="C1302" s="119"/>
      <c r="D1302" s="119"/>
      <c r="E1302" s="119"/>
      <c r="F1302" s="119"/>
      <c r="G1302" s="119"/>
      <c r="H1302" s="119"/>
      <c r="I1302" s="119"/>
      <c r="J1302" s="119"/>
      <c r="K1302" s="119"/>
      <c r="L1302" s="119"/>
      <c r="M1302" s="119"/>
      <c r="N1302" s="119"/>
    </row>
    <row r="1303" spans="1:14" x14ac:dyDescent="0.25">
      <c r="A1303" s="119"/>
      <c r="B1303" s="119"/>
      <c r="C1303" s="119"/>
      <c r="D1303" s="119"/>
      <c r="E1303" s="119"/>
      <c r="F1303" s="119"/>
      <c r="G1303" s="119"/>
      <c r="H1303" s="119"/>
      <c r="I1303" s="119"/>
      <c r="J1303" s="119"/>
      <c r="K1303" s="119"/>
      <c r="L1303" s="119"/>
      <c r="M1303" s="119"/>
      <c r="N1303" s="119"/>
    </row>
    <row r="1304" spans="1:14" x14ac:dyDescent="0.25">
      <c r="A1304" s="119"/>
      <c r="B1304" s="119"/>
      <c r="C1304" s="119"/>
      <c r="D1304" s="119"/>
      <c r="E1304" s="119"/>
      <c r="F1304" s="119"/>
      <c r="G1304" s="119"/>
      <c r="H1304" s="119"/>
      <c r="I1304" s="119"/>
      <c r="J1304" s="119"/>
      <c r="K1304" s="119"/>
      <c r="L1304" s="119"/>
      <c r="M1304" s="119"/>
      <c r="N1304" s="119"/>
    </row>
    <row r="1305" spans="1:14" x14ac:dyDescent="0.25">
      <c r="A1305" s="119"/>
      <c r="B1305" s="119"/>
      <c r="C1305" s="119"/>
      <c r="D1305" s="119"/>
      <c r="E1305" s="119"/>
      <c r="F1305" s="119"/>
      <c r="G1305" s="119"/>
      <c r="H1305" s="119"/>
      <c r="I1305" s="119"/>
      <c r="J1305" s="119"/>
      <c r="K1305" s="119"/>
      <c r="L1305" s="119"/>
      <c r="M1305" s="119"/>
      <c r="N1305" s="119"/>
    </row>
    <row r="1306" spans="1:14" x14ac:dyDescent="0.25">
      <c r="A1306" s="119"/>
      <c r="B1306" s="119"/>
      <c r="C1306" s="119"/>
      <c r="D1306" s="119"/>
      <c r="E1306" s="119"/>
      <c r="F1306" s="119"/>
      <c r="G1306" s="119"/>
      <c r="H1306" s="119"/>
      <c r="I1306" s="119"/>
      <c r="J1306" s="119"/>
      <c r="K1306" s="119"/>
      <c r="L1306" s="119"/>
      <c r="M1306" s="119"/>
      <c r="N1306" s="119"/>
    </row>
    <row r="1307" spans="1:14" x14ac:dyDescent="0.25">
      <c r="A1307" s="119"/>
      <c r="B1307" s="119"/>
      <c r="C1307" s="119"/>
      <c r="D1307" s="119"/>
      <c r="E1307" s="119"/>
      <c r="F1307" s="119"/>
      <c r="G1307" s="119"/>
      <c r="H1307" s="119"/>
      <c r="I1307" s="119"/>
      <c r="J1307" s="119"/>
      <c r="K1307" s="119"/>
      <c r="L1307" s="119"/>
      <c r="M1307" s="119"/>
      <c r="N1307" s="119"/>
    </row>
    <row r="1308" spans="1:14" x14ac:dyDescent="0.25">
      <c r="A1308" s="119"/>
      <c r="B1308" s="119"/>
      <c r="C1308" s="119"/>
      <c r="D1308" s="119"/>
      <c r="E1308" s="119"/>
      <c r="F1308" s="119"/>
      <c r="G1308" s="119"/>
      <c r="H1308" s="119"/>
      <c r="I1308" s="119"/>
      <c r="J1308" s="119"/>
      <c r="K1308" s="119"/>
      <c r="L1308" s="119"/>
      <c r="M1308" s="119"/>
      <c r="N1308" s="119"/>
    </row>
    <row r="1309" spans="1:14" x14ac:dyDescent="0.25">
      <c r="A1309" s="119"/>
      <c r="B1309" s="119"/>
      <c r="C1309" s="119"/>
      <c r="D1309" s="119"/>
      <c r="E1309" s="119"/>
      <c r="F1309" s="119"/>
      <c r="G1309" s="119"/>
      <c r="H1309" s="119"/>
      <c r="I1309" s="119"/>
      <c r="J1309" s="119"/>
      <c r="K1309" s="119"/>
      <c r="L1309" s="119"/>
      <c r="M1309" s="119"/>
      <c r="N1309" s="119"/>
    </row>
    <row r="1310" spans="1:14" x14ac:dyDescent="0.25">
      <c r="A1310" s="119"/>
      <c r="B1310" s="119"/>
      <c r="C1310" s="119"/>
      <c r="D1310" s="119"/>
      <c r="E1310" s="119"/>
      <c r="F1310" s="119"/>
      <c r="G1310" s="119"/>
      <c r="H1310" s="119"/>
      <c r="I1310" s="119"/>
      <c r="J1310" s="119"/>
      <c r="K1310" s="119"/>
      <c r="L1310" s="119"/>
      <c r="M1310" s="119"/>
      <c r="N1310" s="119"/>
    </row>
    <row r="1311" spans="1:14" x14ac:dyDescent="0.25">
      <c r="A1311" s="119"/>
      <c r="B1311" s="119"/>
      <c r="C1311" s="119"/>
      <c r="D1311" s="119"/>
      <c r="E1311" s="119"/>
      <c r="F1311" s="119"/>
      <c r="G1311" s="119"/>
      <c r="H1311" s="119"/>
      <c r="I1311" s="119"/>
      <c r="J1311" s="119"/>
      <c r="K1311" s="119"/>
      <c r="L1311" s="119"/>
      <c r="M1311" s="119"/>
      <c r="N1311" s="119"/>
    </row>
    <row r="1312" spans="1:14" x14ac:dyDescent="0.25">
      <c r="A1312" s="119"/>
      <c r="B1312" s="119"/>
      <c r="C1312" s="119"/>
      <c r="D1312" s="119"/>
      <c r="E1312" s="119"/>
      <c r="F1312" s="119"/>
      <c r="G1312" s="119"/>
      <c r="H1312" s="119"/>
      <c r="I1312" s="119"/>
      <c r="J1312" s="119"/>
      <c r="K1312" s="119"/>
      <c r="L1312" s="119"/>
      <c r="M1312" s="119"/>
      <c r="N1312" s="119"/>
    </row>
    <row r="1313" spans="1:14" x14ac:dyDescent="0.25">
      <c r="A1313" s="119"/>
      <c r="B1313" s="119"/>
      <c r="C1313" s="119"/>
      <c r="D1313" s="119"/>
      <c r="E1313" s="119"/>
      <c r="F1313" s="119"/>
      <c r="G1313" s="119"/>
      <c r="H1313" s="119"/>
      <c r="I1313" s="119"/>
      <c r="J1313" s="119"/>
      <c r="K1313" s="119"/>
      <c r="L1313" s="119"/>
      <c r="M1313" s="119"/>
      <c r="N1313" s="119"/>
    </row>
    <row r="1314" spans="1:14" x14ac:dyDescent="0.25">
      <c r="A1314" s="119"/>
      <c r="B1314" s="119"/>
      <c r="C1314" s="119"/>
      <c r="D1314" s="119"/>
      <c r="E1314" s="119"/>
      <c r="F1314" s="119"/>
      <c r="G1314" s="119"/>
      <c r="H1314" s="119"/>
      <c r="I1314" s="119"/>
      <c r="J1314" s="119"/>
      <c r="K1314" s="119"/>
      <c r="L1314" s="119"/>
      <c r="M1314" s="119"/>
      <c r="N1314" s="119"/>
    </row>
    <row r="1315" spans="1:14" x14ac:dyDescent="0.25">
      <c r="A1315" s="119"/>
      <c r="B1315" s="119"/>
      <c r="C1315" s="119"/>
      <c r="D1315" s="119"/>
      <c r="E1315" s="119"/>
      <c r="F1315" s="119"/>
      <c r="G1315" s="119"/>
      <c r="H1315" s="119"/>
      <c r="I1315" s="119"/>
      <c r="J1315" s="119"/>
      <c r="K1315" s="119"/>
      <c r="L1315" s="119"/>
      <c r="M1315" s="119"/>
      <c r="N1315" s="119"/>
    </row>
    <row r="1316" spans="1:14" x14ac:dyDescent="0.25">
      <c r="A1316" s="119"/>
      <c r="B1316" s="119"/>
      <c r="C1316" s="119"/>
      <c r="D1316" s="119"/>
      <c r="E1316" s="119"/>
      <c r="F1316" s="119"/>
      <c r="G1316" s="119"/>
      <c r="H1316" s="119"/>
      <c r="I1316" s="119"/>
      <c r="J1316" s="119"/>
      <c r="K1316" s="119"/>
      <c r="L1316" s="119"/>
      <c r="M1316" s="119"/>
      <c r="N1316" s="119"/>
    </row>
    <row r="1317" spans="1:14" x14ac:dyDescent="0.25">
      <c r="A1317" s="119"/>
      <c r="B1317" s="119"/>
      <c r="C1317" s="119"/>
      <c r="D1317" s="119"/>
      <c r="E1317" s="119"/>
      <c r="F1317" s="119"/>
      <c r="G1317" s="119"/>
      <c r="H1317" s="119"/>
      <c r="I1317" s="119"/>
      <c r="J1317" s="119"/>
      <c r="K1317" s="119"/>
      <c r="L1317" s="119"/>
      <c r="M1317" s="119"/>
      <c r="N1317" s="119"/>
    </row>
    <row r="1318" spans="1:14" x14ac:dyDescent="0.25">
      <c r="A1318" s="119"/>
      <c r="B1318" s="119"/>
      <c r="C1318" s="119"/>
      <c r="D1318" s="119"/>
      <c r="E1318" s="119"/>
      <c r="F1318" s="119"/>
      <c r="G1318" s="119"/>
      <c r="H1318" s="119"/>
      <c r="I1318" s="119"/>
      <c r="J1318" s="119"/>
      <c r="K1318" s="119"/>
      <c r="L1318" s="119"/>
      <c r="M1318" s="119"/>
      <c r="N1318" s="119"/>
    </row>
    <row r="1319" spans="1:14" x14ac:dyDescent="0.25">
      <c r="A1319" s="119"/>
      <c r="B1319" s="119"/>
      <c r="C1319" s="119"/>
      <c r="D1319" s="119"/>
      <c r="E1319" s="119"/>
      <c r="F1319" s="119"/>
      <c r="G1319" s="119"/>
      <c r="H1319" s="119"/>
      <c r="I1319" s="119"/>
      <c r="J1319" s="119"/>
      <c r="K1319" s="119"/>
      <c r="L1319" s="119"/>
      <c r="M1319" s="119"/>
      <c r="N1319" s="119"/>
    </row>
    <row r="1320" spans="1:14" x14ac:dyDescent="0.25">
      <c r="A1320" s="119"/>
      <c r="B1320" s="119"/>
      <c r="C1320" s="119"/>
      <c r="D1320" s="119"/>
      <c r="E1320" s="119"/>
      <c r="F1320" s="119"/>
      <c r="G1320" s="119"/>
      <c r="H1320" s="119"/>
      <c r="I1320" s="119"/>
      <c r="J1320" s="119"/>
      <c r="K1320" s="119"/>
      <c r="L1320" s="119"/>
      <c r="M1320" s="119"/>
      <c r="N1320" s="119"/>
    </row>
    <row r="1321" spans="1:14" x14ac:dyDescent="0.25">
      <c r="A1321" s="119"/>
      <c r="B1321" s="119"/>
      <c r="C1321" s="119"/>
      <c r="D1321" s="119"/>
      <c r="E1321" s="119"/>
      <c r="F1321" s="119"/>
      <c r="G1321" s="119"/>
      <c r="H1321" s="119"/>
      <c r="I1321" s="119"/>
      <c r="J1321" s="119"/>
      <c r="K1321" s="119"/>
      <c r="L1321" s="119"/>
      <c r="M1321" s="119"/>
      <c r="N1321" s="119"/>
    </row>
    <row r="1322" spans="1:14" x14ac:dyDescent="0.25">
      <c r="A1322" s="119"/>
      <c r="B1322" s="119"/>
      <c r="C1322" s="119"/>
      <c r="D1322" s="119"/>
      <c r="E1322" s="119"/>
      <c r="F1322" s="119"/>
      <c r="G1322" s="119"/>
      <c r="H1322" s="119"/>
      <c r="I1322" s="119"/>
      <c r="J1322" s="119"/>
      <c r="K1322" s="119"/>
      <c r="L1322" s="119"/>
      <c r="M1322" s="119"/>
      <c r="N1322" s="119"/>
    </row>
    <row r="1323" spans="1:14" x14ac:dyDescent="0.25">
      <c r="A1323" s="119"/>
      <c r="B1323" s="119"/>
      <c r="C1323" s="119"/>
      <c r="D1323" s="119"/>
      <c r="E1323" s="119"/>
      <c r="F1323" s="119"/>
      <c r="G1323" s="119"/>
      <c r="H1323" s="119"/>
      <c r="I1323" s="119"/>
      <c r="J1323" s="119"/>
      <c r="K1323" s="119"/>
      <c r="L1323" s="119"/>
      <c r="M1323" s="119"/>
      <c r="N1323" s="119"/>
    </row>
    <row r="1324" spans="1:14" x14ac:dyDescent="0.25">
      <c r="A1324" s="119"/>
      <c r="B1324" s="119"/>
      <c r="C1324" s="119"/>
      <c r="D1324" s="119"/>
      <c r="E1324" s="119"/>
      <c r="F1324" s="119"/>
      <c r="G1324" s="119"/>
      <c r="H1324" s="119"/>
      <c r="I1324" s="119"/>
      <c r="J1324" s="119"/>
      <c r="K1324" s="119"/>
      <c r="L1324" s="119"/>
      <c r="M1324" s="119"/>
      <c r="N1324" s="119"/>
    </row>
    <row r="1325" spans="1:14" x14ac:dyDescent="0.25">
      <c r="A1325" s="119"/>
      <c r="B1325" s="119"/>
      <c r="C1325" s="119"/>
      <c r="D1325" s="119"/>
      <c r="E1325" s="119"/>
      <c r="F1325" s="119"/>
      <c r="G1325" s="119"/>
      <c r="H1325" s="119"/>
      <c r="I1325" s="119"/>
      <c r="J1325" s="119"/>
      <c r="K1325" s="119"/>
      <c r="L1325" s="119"/>
      <c r="M1325" s="119"/>
      <c r="N1325" s="119"/>
    </row>
    <row r="1326" spans="1:14" x14ac:dyDescent="0.25">
      <c r="A1326" s="119"/>
      <c r="B1326" s="119"/>
      <c r="C1326" s="119"/>
      <c r="D1326" s="119"/>
      <c r="E1326" s="119"/>
      <c r="F1326" s="119"/>
      <c r="G1326" s="119"/>
      <c r="H1326" s="119"/>
      <c r="I1326" s="119"/>
      <c r="J1326" s="119"/>
      <c r="K1326" s="119"/>
      <c r="L1326" s="119"/>
      <c r="M1326" s="119"/>
      <c r="N1326" s="119"/>
    </row>
    <row r="1327" spans="1:14" x14ac:dyDescent="0.25">
      <c r="A1327" s="119"/>
      <c r="B1327" s="119"/>
      <c r="C1327" s="119"/>
      <c r="D1327" s="119"/>
      <c r="E1327" s="119"/>
      <c r="F1327" s="119"/>
      <c r="G1327" s="119"/>
      <c r="H1327" s="119"/>
      <c r="I1327" s="119"/>
      <c r="J1327" s="119"/>
      <c r="K1327" s="119"/>
      <c r="L1327" s="119"/>
      <c r="M1327" s="119"/>
      <c r="N1327" s="119"/>
    </row>
    <row r="1328" spans="1:14" x14ac:dyDescent="0.25">
      <c r="A1328" s="119"/>
      <c r="B1328" s="119"/>
      <c r="C1328" s="119"/>
      <c r="D1328" s="119"/>
      <c r="E1328" s="119"/>
      <c r="F1328" s="119"/>
      <c r="G1328" s="119"/>
      <c r="H1328" s="119"/>
      <c r="I1328" s="119"/>
      <c r="J1328" s="119"/>
      <c r="K1328" s="119"/>
      <c r="L1328" s="119"/>
      <c r="M1328" s="119"/>
      <c r="N1328" s="119"/>
    </row>
    <row r="1329" spans="1:14" x14ac:dyDescent="0.25">
      <c r="A1329" s="119"/>
      <c r="B1329" s="119"/>
      <c r="C1329" s="119"/>
      <c r="D1329" s="119"/>
      <c r="E1329" s="119"/>
      <c r="F1329" s="119"/>
      <c r="G1329" s="119"/>
      <c r="H1329" s="119"/>
      <c r="I1329" s="119"/>
      <c r="J1329" s="119"/>
      <c r="K1329" s="119"/>
      <c r="L1329" s="119"/>
      <c r="M1329" s="119"/>
      <c r="N1329" s="119"/>
    </row>
    <row r="1330" spans="1:14" x14ac:dyDescent="0.25">
      <c r="A1330" s="119"/>
      <c r="B1330" s="119"/>
      <c r="C1330" s="119"/>
      <c r="D1330" s="119"/>
      <c r="E1330" s="119"/>
      <c r="F1330" s="119"/>
      <c r="G1330" s="119"/>
      <c r="H1330" s="119"/>
      <c r="I1330" s="119"/>
      <c r="J1330" s="119"/>
      <c r="K1330" s="119"/>
      <c r="L1330" s="119"/>
      <c r="M1330" s="119"/>
      <c r="N1330" s="119"/>
    </row>
    <row r="1331" spans="1:14" x14ac:dyDescent="0.25">
      <c r="A1331" s="119"/>
      <c r="B1331" s="119"/>
      <c r="C1331" s="119"/>
      <c r="D1331" s="119"/>
      <c r="E1331" s="119"/>
      <c r="F1331" s="119"/>
      <c r="G1331" s="119"/>
      <c r="H1331" s="119"/>
      <c r="I1331" s="119"/>
      <c r="J1331" s="119"/>
      <c r="K1331" s="119"/>
      <c r="L1331" s="119"/>
      <c r="M1331" s="119"/>
      <c r="N1331" s="119"/>
    </row>
    <row r="1332" spans="1:14" x14ac:dyDescent="0.25">
      <c r="A1332" s="119"/>
      <c r="B1332" s="119"/>
      <c r="C1332" s="119"/>
      <c r="D1332" s="119"/>
      <c r="E1332" s="119"/>
      <c r="F1332" s="119"/>
      <c r="G1332" s="119"/>
      <c r="H1332" s="119"/>
      <c r="I1332" s="119"/>
      <c r="J1332" s="119"/>
      <c r="K1332" s="119"/>
      <c r="L1332" s="119"/>
      <c r="M1332" s="119"/>
      <c r="N1332" s="119"/>
    </row>
    <row r="1333" spans="1:14" x14ac:dyDescent="0.25">
      <c r="A1333" s="119"/>
      <c r="B1333" s="119"/>
      <c r="C1333" s="119"/>
      <c r="D1333" s="119"/>
      <c r="E1333" s="119"/>
      <c r="F1333" s="119"/>
      <c r="G1333" s="119"/>
      <c r="H1333" s="119"/>
      <c r="I1333" s="119"/>
      <c r="J1333" s="119"/>
      <c r="K1333" s="119"/>
      <c r="L1333" s="119"/>
      <c r="M1333" s="119"/>
      <c r="N1333" s="119"/>
    </row>
    <row r="1334" spans="1:14" x14ac:dyDescent="0.25">
      <c r="A1334" s="119"/>
      <c r="B1334" s="119"/>
      <c r="C1334" s="119"/>
      <c r="D1334" s="119"/>
      <c r="E1334" s="119"/>
      <c r="F1334" s="119"/>
      <c r="G1334" s="119"/>
      <c r="H1334" s="119"/>
      <c r="I1334" s="119"/>
      <c r="J1334" s="119"/>
      <c r="K1334" s="119"/>
      <c r="L1334" s="119"/>
      <c r="M1334" s="119"/>
      <c r="N1334" s="119"/>
    </row>
    <row r="1335" spans="1:14" x14ac:dyDescent="0.25">
      <c r="A1335" s="119"/>
      <c r="B1335" s="119"/>
      <c r="C1335" s="119"/>
      <c r="D1335" s="119"/>
      <c r="E1335" s="119"/>
      <c r="F1335" s="119"/>
      <c r="G1335" s="119"/>
      <c r="H1335" s="119"/>
      <c r="I1335" s="119"/>
      <c r="J1335" s="119"/>
      <c r="K1335" s="119"/>
      <c r="L1335" s="119"/>
      <c r="M1335" s="119"/>
      <c r="N1335" s="119"/>
    </row>
    <row r="1336" spans="1:14" x14ac:dyDescent="0.25">
      <c r="A1336" s="119"/>
      <c r="B1336" s="119"/>
      <c r="C1336" s="119"/>
      <c r="D1336" s="119"/>
      <c r="E1336" s="119"/>
      <c r="F1336" s="119"/>
      <c r="G1336" s="119"/>
      <c r="H1336" s="119"/>
      <c r="I1336" s="119"/>
      <c r="J1336" s="119"/>
      <c r="K1336" s="119"/>
      <c r="L1336" s="119"/>
      <c r="M1336" s="119"/>
      <c r="N1336" s="119"/>
    </row>
    <row r="1337" spans="1:14" x14ac:dyDescent="0.25">
      <c r="A1337" s="119"/>
      <c r="B1337" s="119"/>
      <c r="C1337" s="119"/>
      <c r="D1337" s="119"/>
      <c r="E1337" s="119"/>
      <c r="F1337" s="119"/>
      <c r="G1337" s="119"/>
      <c r="H1337" s="119"/>
      <c r="I1337" s="119"/>
      <c r="J1337" s="119"/>
      <c r="K1337" s="119"/>
      <c r="L1337" s="119"/>
      <c r="M1337" s="119"/>
      <c r="N1337" s="119"/>
    </row>
    <row r="1338" spans="1:14" x14ac:dyDescent="0.25">
      <c r="A1338" s="119"/>
      <c r="B1338" s="119"/>
      <c r="C1338" s="119"/>
      <c r="D1338" s="119"/>
      <c r="E1338" s="119"/>
      <c r="F1338" s="119"/>
      <c r="G1338" s="119"/>
      <c r="H1338" s="119"/>
      <c r="I1338" s="119"/>
      <c r="J1338" s="119"/>
      <c r="K1338" s="119"/>
      <c r="L1338" s="119"/>
      <c r="M1338" s="119"/>
      <c r="N1338" s="119"/>
    </row>
    <row r="1339" spans="1:14" x14ac:dyDescent="0.25">
      <c r="A1339" s="119"/>
      <c r="B1339" s="119"/>
      <c r="C1339" s="119"/>
      <c r="D1339" s="119"/>
      <c r="E1339" s="119"/>
      <c r="F1339" s="119"/>
      <c r="G1339" s="119"/>
      <c r="H1339" s="119"/>
      <c r="I1339" s="119"/>
      <c r="J1339" s="119"/>
      <c r="K1339" s="119"/>
      <c r="L1339" s="119"/>
      <c r="M1339" s="119"/>
      <c r="N1339" s="119"/>
    </row>
    <row r="1340" spans="1:14" x14ac:dyDescent="0.25">
      <c r="A1340" s="119"/>
      <c r="B1340" s="119"/>
      <c r="C1340" s="119"/>
      <c r="D1340" s="119"/>
      <c r="E1340" s="119"/>
      <c r="F1340" s="119"/>
      <c r="G1340" s="119"/>
      <c r="H1340" s="119"/>
      <c r="I1340" s="119"/>
      <c r="J1340" s="119"/>
      <c r="K1340" s="119"/>
      <c r="L1340" s="119"/>
      <c r="M1340" s="119"/>
      <c r="N1340" s="119"/>
    </row>
    <row r="1341" spans="1:14" x14ac:dyDescent="0.25">
      <c r="A1341" s="119"/>
      <c r="B1341" s="119"/>
      <c r="C1341" s="119"/>
      <c r="D1341" s="119"/>
      <c r="E1341" s="119"/>
      <c r="F1341" s="119"/>
      <c r="G1341" s="119"/>
      <c r="H1341" s="119"/>
      <c r="I1341" s="119"/>
      <c r="J1341" s="119"/>
      <c r="K1341" s="119"/>
      <c r="L1341" s="119"/>
      <c r="M1341" s="119"/>
      <c r="N1341" s="119"/>
    </row>
    <row r="1342" spans="1:14" x14ac:dyDescent="0.25">
      <c r="A1342" s="119"/>
      <c r="B1342" s="119"/>
      <c r="C1342" s="119"/>
      <c r="D1342" s="119"/>
      <c r="E1342" s="119"/>
      <c r="F1342" s="119"/>
      <c r="G1342" s="119"/>
      <c r="H1342" s="119"/>
      <c r="I1342" s="119"/>
      <c r="J1342" s="119"/>
      <c r="K1342" s="119"/>
      <c r="L1342" s="119"/>
      <c r="M1342" s="119"/>
      <c r="N1342" s="119"/>
    </row>
    <row r="1343" spans="1:14" x14ac:dyDescent="0.25">
      <c r="A1343" s="119"/>
      <c r="B1343" s="119"/>
      <c r="C1343" s="119"/>
      <c r="D1343" s="119"/>
      <c r="E1343" s="119"/>
      <c r="F1343" s="119"/>
      <c r="G1343" s="119"/>
      <c r="H1343" s="119"/>
      <c r="I1343" s="119"/>
      <c r="J1343" s="119"/>
      <c r="K1343" s="119"/>
      <c r="L1343" s="119"/>
      <c r="M1343" s="119"/>
      <c r="N1343" s="119"/>
    </row>
    <row r="1344" spans="1:14" x14ac:dyDescent="0.25">
      <c r="A1344" s="119"/>
      <c r="B1344" s="119"/>
      <c r="C1344" s="119"/>
      <c r="D1344" s="119"/>
      <c r="E1344" s="119"/>
      <c r="F1344" s="119"/>
      <c r="G1344" s="119"/>
      <c r="H1344" s="119"/>
      <c r="I1344" s="119"/>
      <c r="J1344" s="119"/>
      <c r="K1344" s="119"/>
      <c r="L1344" s="119"/>
      <c r="M1344" s="119"/>
      <c r="N1344" s="119"/>
    </row>
    <row r="1345" spans="1:14" x14ac:dyDescent="0.25">
      <c r="A1345" s="119"/>
      <c r="B1345" s="119"/>
      <c r="C1345" s="119"/>
      <c r="D1345" s="119"/>
      <c r="E1345" s="119"/>
      <c r="F1345" s="119"/>
      <c r="G1345" s="119"/>
      <c r="H1345" s="119"/>
      <c r="I1345" s="119"/>
      <c r="J1345" s="119"/>
      <c r="K1345" s="119"/>
      <c r="L1345" s="119"/>
      <c r="M1345" s="119"/>
      <c r="N1345" s="119"/>
    </row>
    <row r="1346" spans="1:14" x14ac:dyDescent="0.25">
      <c r="A1346" s="119"/>
      <c r="B1346" s="119"/>
      <c r="C1346" s="119"/>
      <c r="D1346" s="119"/>
      <c r="E1346" s="119"/>
      <c r="F1346" s="119"/>
      <c r="G1346" s="119"/>
      <c r="H1346" s="119"/>
      <c r="I1346" s="119"/>
      <c r="J1346" s="119"/>
      <c r="K1346" s="119"/>
      <c r="L1346" s="119"/>
      <c r="M1346" s="119"/>
      <c r="N1346" s="119"/>
    </row>
    <row r="1347" spans="1:14" x14ac:dyDescent="0.25">
      <c r="A1347" s="119"/>
      <c r="B1347" s="119"/>
      <c r="C1347" s="119"/>
      <c r="D1347" s="119"/>
      <c r="E1347" s="119"/>
      <c r="F1347" s="119"/>
      <c r="G1347" s="119"/>
      <c r="H1347" s="119"/>
      <c r="I1347" s="119"/>
      <c r="J1347" s="119"/>
      <c r="K1347" s="119"/>
      <c r="L1347" s="119"/>
      <c r="M1347" s="119"/>
      <c r="N1347" s="119"/>
    </row>
    <row r="1348" spans="1:14" x14ac:dyDescent="0.25">
      <c r="A1348" s="119"/>
      <c r="B1348" s="119"/>
      <c r="C1348" s="119"/>
      <c r="D1348" s="119"/>
      <c r="E1348" s="119"/>
      <c r="F1348" s="119"/>
      <c r="G1348" s="119"/>
      <c r="H1348" s="119"/>
      <c r="I1348" s="119"/>
      <c r="J1348" s="119"/>
      <c r="K1348" s="119"/>
      <c r="L1348" s="119"/>
      <c r="M1348" s="119"/>
      <c r="N1348" s="119"/>
    </row>
    <row r="1349" spans="1:14" x14ac:dyDescent="0.25">
      <c r="A1349" s="119"/>
      <c r="B1349" s="119"/>
      <c r="C1349" s="119"/>
      <c r="D1349" s="119"/>
      <c r="E1349" s="119"/>
      <c r="F1349" s="119"/>
      <c r="G1349" s="119"/>
      <c r="H1349" s="119"/>
      <c r="I1349" s="119"/>
      <c r="J1349" s="119"/>
      <c r="K1349" s="119"/>
      <c r="L1349" s="119"/>
      <c r="M1349" s="119"/>
      <c r="N1349" s="119"/>
    </row>
    <row r="1350" spans="1:14" x14ac:dyDescent="0.25">
      <c r="A1350" s="119"/>
      <c r="B1350" s="119"/>
      <c r="C1350" s="119"/>
      <c r="D1350" s="119"/>
      <c r="E1350" s="119"/>
      <c r="F1350" s="119"/>
      <c r="G1350" s="119"/>
      <c r="H1350" s="119"/>
      <c r="I1350" s="119"/>
      <c r="J1350" s="119"/>
      <c r="K1350" s="119"/>
      <c r="L1350" s="119"/>
      <c r="M1350" s="119"/>
      <c r="N1350" s="119"/>
    </row>
    <row r="1351" spans="1:14" x14ac:dyDescent="0.25">
      <c r="A1351" s="119"/>
      <c r="B1351" s="119"/>
      <c r="C1351" s="119"/>
      <c r="D1351" s="119"/>
      <c r="E1351" s="119"/>
      <c r="F1351" s="119"/>
      <c r="G1351" s="119"/>
      <c r="H1351" s="119"/>
      <c r="I1351" s="119"/>
      <c r="J1351" s="119"/>
      <c r="K1351" s="119"/>
      <c r="L1351" s="119"/>
      <c r="M1351" s="119"/>
      <c r="N1351" s="119"/>
    </row>
    <row r="1352" spans="1:14" x14ac:dyDescent="0.25">
      <c r="A1352" s="119"/>
      <c r="B1352" s="119"/>
      <c r="C1352" s="119"/>
      <c r="D1352" s="119"/>
      <c r="E1352" s="119"/>
      <c r="F1352" s="119"/>
      <c r="G1352" s="119"/>
      <c r="H1352" s="119"/>
      <c r="I1352" s="119"/>
      <c r="J1352" s="119"/>
      <c r="K1352" s="119"/>
      <c r="L1352" s="119"/>
      <c r="M1352" s="119"/>
      <c r="N1352" s="119"/>
    </row>
    <row r="1353" spans="1:14" x14ac:dyDescent="0.25">
      <c r="A1353" s="119"/>
      <c r="B1353" s="119"/>
      <c r="C1353" s="119"/>
      <c r="D1353" s="119"/>
      <c r="E1353" s="119"/>
      <c r="F1353" s="119"/>
      <c r="G1353" s="119"/>
      <c r="H1353" s="119"/>
      <c r="I1353" s="119"/>
      <c r="J1353" s="119"/>
      <c r="K1353" s="119"/>
      <c r="L1353" s="119"/>
      <c r="M1353" s="119"/>
      <c r="N1353" s="119"/>
    </row>
    <row r="1354" spans="1:14" x14ac:dyDescent="0.25">
      <c r="A1354" s="119"/>
      <c r="B1354" s="119"/>
      <c r="C1354" s="119"/>
      <c r="D1354" s="119"/>
      <c r="E1354" s="119"/>
      <c r="F1354" s="119"/>
      <c r="G1354" s="119"/>
      <c r="H1354" s="119"/>
      <c r="I1354" s="119"/>
      <c r="J1354" s="119"/>
      <c r="K1354" s="119"/>
      <c r="L1354" s="119"/>
      <c r="M1354" s="119"/>
      <c r="N1354" s="119"/>
    </row>
    <row r="1355" spans="1:14" x14ac:dyDescent="0.25">
      <c r="A1355" s="119"/>
      <c r="B1355" s="119"/>
      <c r="C1355" s="119"/>
      <c r="D1355" s="119"/>
      <c r="E1355" s="119"/>
      <c r="F1355" s="119"/>
      <c r="G1355" s="119"/>
      <c r="H1355" s="119"/>
      <c r="I1355" s="119"/>
      <c r="J1355" s="119"/>
      <c r="K1355" s="119"/>
      <c r="L1355" s="119"/>
      <c r="M1355" s="119"/>
      <c r="N1355" s="119"/>
    </row>
    <row r="1356" spans="1:14" x14ac:dyDescent="0.25">
      <c r="A1356" s="119"/>
      <c r="B1356" s="119"/>
      <c r="C1356" s="119"/>
      <c r="D1356" s="119"/>
      <c r="E1356" s="119"/>
      <c r="F1356" s="119"/>
      <c r="G1356" s="119"/>
      <c r="H1356" s="119"/>
      <c r="I1356" s="119"/>
      <c r="J1356" s="119"/>
      <c r="K1356" s="119"/>
      <c r="L1356" s="119"/>
      <c r="M1356" s="119"/>
      <c r="N1356" s="119"/>
    </row>
    <row r="1357" spans="1:14" x14ac:dyDescent="0.25">
      <c r="A1357" s="119"/>
      <c r="B1357" s="119"/>
      <c r="C1357" s="119"/>
      <c r="D1357" s="119"/>
      <c r="E1357" s="119"/>
      <c r="F1357" s="119"/>
      <c r="G1357" s="119"/>
      <c r="H1357" s="119"/>
      <c r="I1357" s="119"/>
      <c r="J1357" s="119"/>
      <c r="K1357" s="119"/>
      <c r="L1357" s="119"/>
      <c r="M1357" s="119"/>
      <c r="N1357" s="119"/>
    </row>
    <row r="1358" spans="1:14" x14ac:dyDescent="0.25">
      <c r="A1358" s="119"/>
      <c r="B1358" s="119"/>
      <c r="C1358" s="119"/>
      <c r="D1358" s="119"/>
      <c r="E1358" s="119"/>
      <c r="F1358" s="119"/>
      <c r="G1358" s="119"/>
      <c r="H1358" s="119"/>
      <c r="I1358" s="119"/>
      <c r="J1358" s="119"/>
      <c r="K1358" s="119"/>
      <c r="L1358" s="119"/>
      <c r="M1358" s="119"/>
      <c r="N1358" s="119"/>
    </row>
    <row r="1359" spans="1:14" x14ac:dyDescent="0.25">
      <c r="A1359" s="119"/>
      <c r="B1359" s="119"/>
      <c r="C1359" s="119"/>
      <c r="D1359" s="119"/>
      <c r="E1359" s="119"/>
      <c r="F1359" s="119"/>
      <c r="G1359" s="119"/>
      <c r="H1359" s="119"/>
      <c r="I1359" s="119"/>
      <c r="J1359" s="119"/>
      <c r="K1359" s="119"/>
      <c r="L1359" s="119"/>
      <c r="M1359" s="119"/>
      <c r="N1359" s="119"/>
    </row>
    <row r="1360" spans="1:14" x14ac:dyDescent="0.25">
      <c r="A1360" s="119"/>
      <c r="B1360" s="119"/>
      <c r="C1360" s="119"/>
      <c r="D1360" s="119"/>
      <c r="E1360" s="119"/>
      <c r="F1360" s="119"/>
      <c r="G1360" s="119"/>
      <c r="H1360" s="119"/>
      <c r="I1360" s="119"/>
      <c r="J1360" s="119"/>
      <c r="K1360" s="119"/>
      <c r="L1360" s="119"/>
      <c r="M1360" s="119"/>
      <c r="N1360" s="119"/>
    </row>
    <row r="1361" spans="1:14" x14ac:dyDescent="0.25">
      <c r="A1361" s="119"/>
      <c r="B1361" s="119"/>
      <c r="C1361" s="119"/>
      <c r="D1361" s="119"/>
      <c r="E1361" s="119"/>
      <c r="F1361" s="119"/>
      <c r="G1361" s="119"/>
      <c r="H1361" s="119"/>
      <c r="I1361" s="119"/>
      <c r="J1361" s="119"/>
      <c r="K1361" s="119"/>
      <c r="L1361" s="119"/>
      <c r="M1361" s="119"/>
      <c r="N1361" s="119"/>
    </row>
    <row r="1362" spans="1:14" x14ac:dyDescent="0.25">
      <c r="A1362" s="119"/>
      <c r="B1362" s="119"/>
      <c r="C1362" s="119"/>
      <c r="D1362" s="119"/>
      <c r="E1362" s="119"/>
      <c r="F1362" s="119"/>
      <c r="G1362" s="119"/>
      <c r="H1362" s="119"/>
      <c r="I1362" s="119"/>
      <c r="J1362" s="119"/>
      <c r="K1362" s="119"/>
      <c r="L1362" s="119"/>
      <c r="M1362" s="119"/>
      <c r="N1362" s="119"/>
    </row>
    <row r="1363" spans="1:14" x14ac:dyDescent="0.25">
      <c r="A1363" s="119"/>
      <c r="B1363" s="119"/>
      <c r="C1363" s="119"/>
      <c r="D1363" s="119"/>
      <c r="E1363" s="119"/>
      <c r="F1363" s="119"/>
      <c r="G1363" s="119"/>
      <c r="H1363" s="119"/>
      <c r="I1363" s="119"/>
      <c r="J1363" s="119"/>
      <c r="K1363" s="119"/>
      <c r="L1363" s="119"/>
      <c r="M1363" s="119"/>
      <c r="N1363" s="119"/>
    </row>
    <row r="1364" spans="1:14" x14ac:dyDescent="0.25">
      <c r="A1364" s="119"/>
      <c r="B1364" s="119"/>
      <c r="C1364" s="119"/>
      <c r="D1364" s="119"/>
      <c r="E1364" s="119"/>
      <c r="F1364" s="119"/>
      <c r="G1364" s="119"/>
      <c r="H1364" s="119"/>
      <c r="I1364" s="119"/>
      <c r="J1364" s="119"/>
      <c r="K1364" s="119"/>
      <c r="L1364" s="119"/>
      <c r="M1364" s="119"/>
      <c r="N1364" s="119"/>
    </row>
    <row r="1365" spans="1:14" x14ac:dyDescent="0.25">
      <c r="A1365" s="119"/>
      <c r="B1365" s="119"/>
      <c r="C1365" s="119"/>
      <c r="D1365" s="119"/>
      <c r="E1365" s="119"/>
      <c r="F1365" s="119"/>
      <c r="G1365" s="119"/>
      <c r="H1365" s="119"/>
      <c r="I1365" s="119"/>
      <c r="J1365" s="119"/>
      <c r="K1365" s="119"/>
      <c r="L1365" s="119"/>
      <c r="M1365" s="119"/>
      <c r="N1365" s="119"/>
    </row>
    <row r="1366" spans="1:14" x14ac:dyDescent="0.25">
      <c r="A1366" s="119"/>
      <c r="B1366" s="119"/>
      <c r="C1366" s="119"/>
      <c r="D1366" s="119"/>
      <c r="E1366" s="119"/>
      <c r="F1366" s="119"/>
      <c r="G1366" s="119"/>
      <c r="H1366" s="119"/>
      <c r="I1366" s="119"/>
      <c r="J1366" s="119"/>
      <c r="K1366" s="119"/>
      <c r="L1366" s="119"/>
      <c r="M1366" s="119"/>
      <c r="N1366" s="119"/>
    </row>
    <row r="1367" spans="1:14" x14ac:dyDescent="0.25">
      <c r="A1367" s="119"/>
      <c r="B1367" s="119"/>
      <c r="C1367" s="119"/>
      <c r="D1367" s="119"/>
      <c r="E1367" s="119"/>
      <c r="F1367" s="119"/>
      <c r="G1367" s="119"/>
      <c r="H1367" s="119"/>
      <c r="I1367" s="119"/>
      <c r="J1367" s="119"/>
      <c r="K1367" s="119"/>
      <c r="L1367" s="119"/>
      <c r="M1367" s="119"/>
      <c r="N1367" s="119"/>
    </row>
    <row r="1368" spans="1:14" x14ac:dyDescent="0.25">
      <c r="A1368" s="119"/>
      <c r="B1368" s="119"/>
      <c r="C1368" s="119"/>
      <c r="D1368" s="119"/>
      <c r="E1368" s="119"/>
      <c r="F1368" s="119"/>
      <c r="G1368" s="119"/>
      <c r="H1368" s="119"/>
      <c r="I1368" s="119"/>
      <c r="J1368" s="119"/>
      <c r="K1368" s="119"/>
      <c r="L1368" s="119"/>
      <c r="M1368" s="119"/>
      <c r="N1368" s="119"/>
    </row>
    <row r="1369" spans="1:14" x14ac:dyDescent="0.25">
      <c r="A1369" s="119"/>
      <c r="B1369" s="119"/>
      <c r="C1369" s="119"/>
      <c r="D1369" s="119"/>
      <c r="E1369" s="119"/>
      <c r="F1369" s="119"/>
      <c r="G1369" s="119"/>
      <c r="H1369" s="119"/>
      <c r="I1369" s="119"/>
      <c r="J1369" s="119"/>
      <c r="K1369" s="119"/>
      <c r="L1369" s="119"/>
      <c r="M1369" s="119"/>
      <c r="N1369" s="119"/>
    </row>
    <row r="1370" spans="1:14" x14ac:dyDescent="0.25">
      <c r="A1370" s="119"/>
      <c r="B1370" s="119"/>
      <c r="C1370" s="119"/>
      <c r="D1370" s="119"/>
      <c r="E1370" s="119"/>
      <c r="F1370" s="119"/>
      <c r="G1370" s="119"/>
      <c r="H1370" s="119"/>
      <c r="I1370" s="119"/>
      <c r="J1370" s="119"/>
      <c r="K1370" s="119"/>
      <c r="L1370" s="119"/>
      <c r="M1370" s="119"/>
      <c r="N1370" s="119"/>
    </row>
    <row r="1371" spans="1:14" x14ac:dyDescent="0.25">
      <c r="A1371" s="119"/>
      <c r="B1371" s="119"/>
      <c r="C1371" s="119"/>
      <c r="D1371" s="119"/>
      <c r="E1371" s="119"/>
      <c r="F1371" s="119"/>
      <c r="G1371" s="119"/>
      <c r="H1371" s="119"/>
      <c r="I1371" s="119"/>
      <c r="J1371" s="119"/>
      <c r="K1371" s="119"/>
      <c r="L1371" s="119"/>
      <c r="M1371" s="119"/>
      <c r="N1371" s="119"/>
    </row>
    <row r="1372" spans="1:14" x14ac:dyDescent="0.25">
      <c r="A1372" s="119"/>
      <c r="B1372" s="119"/>
      <c r="C1372" s="119"/>
      <c r="D1372" s="119"/>
      <c r="E1372" s="119"/>
      <c r="F1372" s="119"/>
      <c r="G1372" s="119"/>
      <c r="H1372" s="119"/>
      <c r="I1372" s="119"/>
      <c r="J1372" s="119"/>
      <c r="K1372" s="119"/>
      <c r="L1372" s="119"/>
      <c r="M1372" s="119"/>
      <c r="N1372" s="119"/>
    </row>
    <row r="1373" spans="1:14" x14ac:dyDescent="0.25">
      <c r="A1373" s="119"/>
      <c r="B1373" s="119"/>
      <c r="C1373" s="119"/>
      <c r="D1373" s="119"/>
      <c r="E1373" s="119"/>
      <c r="F1373" s="119"/>
      <c r="G1373" s="119"/>
      <c r="H1373" s="119"/>
      <c r="I1373" s="119"/>
      <c r="J1373" s="119"/>
      <c r="K1373" s="119"/>
      <c r="L1373" s="119"/>
      <c r="M1373" s="119"/>
      <c r="N1373" s="119"/>
    </row>
    <row r="1374" spans="1:14" x14ac:dyDescent="0.25">
      <c r="A1374" s="119"/>
      <c r="B1374" s="119"/>
      <c r="C1374" s="119"/>
      <c r="D1374" s="119"/>
      <c r="E1374" s="119"/>
      <c r="F1374" s="119"/>
      <c r="G1374" s="119"/>
      <c r="H1374" s="119"/>
      <c r="I1374" s="119"/>
      <c r="J1374" s="119"/>
      <c r="K1374" s="119"/>
      <c r="L1374" s="119"/>
      <c r="M1374" s="119"/>
      <c r="N1374" s="119"/>
    </row>
    <row r="1375" spans="1:14" x14ac:dyDescent="0.25">
      <c r="A1375" s="119"/>
      <c r="B1375" s="119"/>
      <c r="C1375" s="119"/>
      <c r="D1375" s="119"/>
      <c r="E1375" s="119"/>
      <c r="F1375" s="119"/>
      <c r="G1375" s="119"/>
      <c r="H1375" s="119"/>
      <c r="I1375" s="119"/>
      <c r="J1375" s="119"/>
      <c r="K1375" s="119"/>
      <c r="L1375" s="119"/>
      <c r="M1375" s="119"/>
      <c r="N1375" s="119"/>
    </row>
    <row r="1376" spans="1:14" x14ac:dyDescent="0.25">
      <c r="A1376" s="119"/>
      <c r="B1376" s="119"/>
      <c r="C1376" s="119"/>
      <c r="D1376" s="119"/>
      <c r="E1376" s="119"/>
      <c r="F1376" s="119"/>
      <c r="G1376" s="119"/>
      <c r="H1376" s="119"/>
      <c r="I1376" s="119"/>
      <c r="J1376" s="119"/>
      <c r="K1376" s="119"/>
      <c r="L1376" s="119"/>
      <c r="M1376" s="119"/>
      <c r="N1376" s="119"/>
    </row>
    <row r="1377" spans="1:14" x14ac:dyDescent="0.25">
      <c r="A1377" s="119"/>
      <c r="B1377" s="119"/>
      <c r="C1377" s="119"/>
      <c r="D1377" s="119"/>
      <c r="E1377" s="119"/>
      <c r="F1377" s="119"/>
      <c r="G1377" s="119"/>
      <c r="H1377" s="119"/>
      <c r="I1377" s="119"/>
      <c r="J1377" s="119"/>
      <c r="K1377" s="119"/>
      <c r="L1377" s="119"/>
      <c r="M1377" s="119"/>
      <c r="N1377" s="119"/>
    </row>
    <row r="1378" spans="1:14" x14ac:dyDescent="0.25">
      <c r="A1378" s="119"/>
      <c r="B1378" s="119"/>
      <c r="C1378" s="119"/>
      <c r="D1378" s="119"/>
      <c r="E1378" s="119"/>
      <c r="F1378" s="119"/>
      <c r="G1378" s="119"/>
      <c r="H1378" s="119"/>
      <c r="I1378" s="119"/>
      <c r="J1378" s="119"/>
      <c r="K1378" s="119"/>
      <c r="L1378" s="119"/>
      <c r="M1378" s="119"/>
      <c r="N1378" s="119"/>
    </row>
    <row r="1379" spans="1:14" x14ac:dyDescent="0.25">
      <c r="A1379" s="119"/>
      <c r="B1379" s="119"/>
      <c r="C1379" s="119"/>
      <c r="D1379" s="119"/>
      <c r="E1379" s="119"/>
      <c r="F1379" s="119"/>
      <c r="G1379" s="119"/>
      <c r="H1379" s="119"/>
      <c r="I1379" s="119"/>
      <c r="J1379" s="119"/>
      <c r="K1379" s="119"/>
      <c r="L1379" s="119"/>
      <c r="M1379" s="119"/>
      <c r="N1379" s="119"/>
    </row>
    <row r="1380" spans="1:14" x14ac:dyDescent="0.25">
      <c r="A1380" s="119"/>
      <c r="B1380" s="119"/>
      <c r="C1380" s="119"/>
      <c r="D1380" s="119"/>
      <c r="E1380" s="119"/>
      <c r="F1380" s="119"/>
      <c r="G1380" s="119"/>
      <c r="H1380" s="119"/>
      <c r="I1380" s="119"/>
      <c r="J1380" s="119"/>
      <c r="K1380" s="119"/>
      <c r="L1380" s="119"/>
      <c r="M1380" s="119"/>
      <c r="N1380" s="119"/>
    </row>
    <row r="1381" spans="1:14" x14ac:dyDescent="0.25">
      <c r="A1381" s="119"/>
      <c r="B1381" s="119"/>
      <c r="C1381" s="119"/>
      <c r="D1381" s="119"/>
      <c r="E1381" s="119"/>
      <c r="F1381" s="119"/>
      <c r="G1381" s="119"/>
      <c r="H1381" s="119"/>
      <c r="I1381" s="119"/>
      <c r="J1381" s="119"/>
      <c r="K1381" s="119"/>
      <c r="L1381" s="119"/>
      <c r="M1381" s="119"/>
      <c r="N1381" s="119"/>
    </row>
    <row r="1382" spans="1:14" x14ac:dyDescent="0.25">
      <c r="A1382" s="119"/>
      <c r="B1382" s="119"/>
      <c r="C1382" s="119"/>
      <c r="D1382" s="119"/>
      <c r="E1382" s="119"/>
      <c r="F1382" s="119"/>
      <c r="G1382" s="119"/>
      <c r="H1382" s="119"/>
      <c r="I1382" s="119"/>
      <c r="J1382" s="119"/>
      <c r="K1382" s="119"/>
      <c r="L1382" s="119"/>
      <c r="M1382" s="119"/>
      <c r="N1382" s="119"/>
    </row>
    <row r="1383" spans="1:14" x14ac:dyDescent="0.25">
      <c r="A1383" s="119"/>
      <c r="B1383" s="119"/>
      <c r="C1383" s="119"/>
      <c r="D1383" s="119"/>
      <c r="E1383" s="119"/>
      <c r="F1383" s="119"/>
      <c r="G1383" s="119"/>
      <c r="H1383" s="119"/>
      <c r="I1383" s="119"/>
      <c r="J1383" s="119"/>
      <c r="K1383" s="119"/>
      <c r="L1383" s="119"/>
      <c r="M1383" s="119"/>
      <c r="N1383" s="119"/>
    </row>
    <row r="1384" spans="1:14" x14ac:dyDescent="0.25">
      <c r="A1384" s="119"/>
      <c r="B1384" s="119"/>
      <c r="C1384" s="119"/>
      <c r="D1384" s="119"/>
      <c r="E1384" s="119"/>
      <c r="F1384" s="119"/>
      <c r="G1384" s="119"/>
      <c r="H1384" s="119"/>
      <c r="I1384" s="119"/>
      <c r="J1384" s="119"/>
      <c r="K1384" s="119"/>
      <c r="L1384" s="119"/>
      <c r="M1384" s="119"/>
      <c r="N1384" s="119"/>
    </row>
    <row r="1385" spans="1:14" x14ac:dyDescent="0.25">
      <c r="A1385" s="119"/>
      <c r="B1385" s="119"/>
      <c r="C1385" s="119"/>
      <c r="D1385" s="119"/>
      <c r="E1385" s="119"/>
      <c r="F1385" s="119"/>
      <c r="G1385" s="119"/>
      <c r="H1385" s="119"/>
      <c r="I1385" s="119"/>
      <c r="J1385" s="119"/>
      <c r="K1385" s="119"/>
      <c r="L1385" s="119"/>
      <c r="M1385" s="119"/>
      <c r="N1385" s="119"/>
    </row>
    <row r="1386" spans="1:14" x14ac:dyDescent="0.25">
      <c r="A1386" s="119"/>
      <c r="B1386" s="119"/>
      <c r="C1386" s="119"/>
      <c r="D1386" s="119"/>
      <c r="E1386" s="119"/>
      <c r="F1386" s="119"/>
      <c r="G1386" s="119"/>
      <c r="H1386" s="119"/>
      <c r="I1386" s="119"/>
      <c r="J1386" s="119"/>
      <c r="K1386" s="119"/>
      <c r="L1386" s="119"/>
      <c r="M1386" s="119"/>
      <c r="N1386" s="119"/>
    </row>
    <row r="1387" spans="1:14" x14ac:dyDescent="0.25">
      <c r="A1387" s="119"/>
      <c r="B1387" s="119"/>
      <c r="C1387" s="119"/>
      <c r="D1387" s="119"/>
      <c r="E1387" s="119"/>
      <c r="F1387" s="119"/>
      <c r="G1387" s="119"/>
      <c r="H1387" s="119"/>
      <c r="I1387" s="119"/>
      <c r="J1387" s="119"/>
      <c r="K1387" s="119"/>
      <c r="L1387" s="119"/>
      <c r="M1387" s="119"/>
      <c r="N1387" s="119"/>
    </row>
    <row r="1388" spans="1:14" x14ac:dyDescent="0.25">
      <c r="A1388" s="119"/>
      <c r="B1388" s="119"/>
      <c r="C1388" s="119"/>
      <c r="D1388" s="119"/>
      <c r="E1388" s="119"/>
      <c r="F1388" s="119"/>
      <c r="G1388" s="119"/>
      <c r="H1388" s="119"/>
      <c r="I1388" s="119"/>
      <c r="J1388" s="119"/>
      <c r="K1388" s="119"/>
      <c r="L1388" s="119"/>
      <c r="M1388" s="119"/>
      <c r="N1388" s="119"/>
    </row>
    <row r="1389" spans="1:14" x14ac:dyDescent="0.25">
      <c r="A1389" s="119"/>
      <c r="B1389" s="119"/>
      <c r="C1389" s="119"/>
      <c r="D1389" s="119"/>
      <c r="E1389" s="119"/>
      <c r="F1389" s="119"/>
      <c r="G1389" s="119"/>
      <c r="H1389" s="119"/>
      <c r="I1389" s="119"/>
      <c r="J1389" s="119"/>
      <c r="K1389" s="119"/>
      <c r="L1389" s="119"/>
      <c r="M1389" s="119"/>
      <c r="N1389" s="119"/>
    </row>
    <row r="1390" spans="1:14" x14ac:dyDescent="0.25">
      <c r="A1390" s="119"/>
      <c r="B1390" s="119"/>
      <c r="C1390" s="119"/>
      <c r="D1390" s="119"/>
      <c r="E1390" s="119"/>
      <c r="F1390" s="119"/>
      <c r="G1390" s="119"/>
      <c r="H1390" s="119"/>
      <c r="I1390" s="119"/>
      <c r="J1390" s="119"/>
      <c r="K1390" s="119"/>
      <c r="L1390" s="119"/>
      <c r="M1390" s="119"/>
      <c r="N1390" s="119"/>
    </row>
    <row r="1391" spans="1:14" x14ac:dyDescent="0.25">
      <c r="A1391" s="119"/>
      <c r="B1391" s="119"/>
      <c r="C1391" s="119"/>
      <c r="D1391" s="119"/>
      <c r="E1391" s="119"/>
      <c r="F1391" s="119"/>
      <c r="G1391" s="119"/>
      <c r="H1391" s="119"/>
      <c r="I1391" s="119"/>
      <c r="J1391" s="119"/>
      <c r="K1391" s="119"/>
      <c r="L1391" s="119"/>
      <c r="M1391" s="119"/>
      <c r="N1391" s="119"/>
    </row>
    <row r="1392" spans="1:14" x14ac:dyDescent="0.25">
      <c r="A1392" s="119"/>
      <c r="B1392" s="119"/>
      <c r="C1392" s="119"/>
      <c r="D1392" s="119"/>
      <c r="E1392" s="119"/>
      <c r="F1392" s="119"/>
      <c r="G1392" s="119"/>
      <c r="H1392" s="119"/>
      <c r="I1392" s="119"/>
      <c r="J1392" s="119"/>
      <c r="K1392" s="119"/>
      <c r="L1392" s="119"/>
      <c r="M1392" s="119"/>
      <c r="N1392" s="119"/>
    </row>
    <row r="1393" spans="1:14" x14ac:dyDescent="0.25">
      <c r="A1393" s="119"/>
      <c r="B1393" s="119"/>
      <c r="C1393" s="119"/>
      <c r="D1393" s="119"/>
      <c r="E1393" s="119"/>
      <c r="F1393" s="119"/>
      <c r="G1393" s="119"/>
      <c r="H1393" s="119"/>
      <c r="I1393" s="119"/>
      <c r="J1393" s="119"/>
      <c r="K1393" s="119"/>
      <c r="L1393" s="119"/>
      <c r="M1393" s="119"/>
      <c r="N1393" s="119"/>
    </row>
    <row r="1394" spans="1:14" x14ac:dyDescent="0.25">
      <c r="A1394" s="119"/>
      <c r="B1394" s="119"/>
      <c r="C1394" s="119"/>
      <c r="D1394" s="119"/>
      <c r="E1394" s="119"/>
      <c r="F1394" s="119"/>
      <c r="G1394" s="119"/>
      <c r="H1394" s="119"/>
      <c r="I1394" s="119"/>
      <c r="J1394" s="119"/>
      <c r="K1394" s="119"/>
      <c r="L1394" s="119"/>
      <c r="M1394" s="119"/>
      <c r="N1394" s="119"/>
    </row>
    <row r="1395" spans="1:14" x14ac:dyDescent="0.25">
      <c r="A1395" s="119"/>
      <c r="B1395" s="119"/>
      <c r="C1395" s="119"/>
      <c r="D1395" s="119"/>
      <c r="E1395" s="119"/>
      <c r="F1395" s="119"/>
      <c r="G1395" s="119"/>
      <c r="H1395" s="119"/>
      <c r="I1395" s="119"/>
      <c r="J1395" s="119"/>
      <c r="K1395" s="119"/>
      <c r="L1395" s="119"/>
      <c r="M1395" s="119"/>
      <c r="N1395" s="119"/>
    </row>
    <row r="1396" spans="1:14" x14ac:dyDescent="0.25">
      <c r="A1396" s="119"/>
      <c r="B1396" s="119"/>
      <c r="C1396" s="119"/>
      <c r="D1396" s="119"/>
      <c r="E1396" s="119"/>
      <c r="F1396" s="119"/>
      <c r="G1396" s="119"/>
      <c r="H1396" s="119"/>
      <c r="I1396" s="119"/>
      <c r="J1396" s="119"/>
      <c r="K1396" s="119"/>
      <c r="L1396" s="119"/>
      <c r="M1396" s="119"/>
      <c r="N1396" s="119"/>
    </row>
    <row r="1397" spans="1:14" x14ac:dyDescent="0.25">
      <c r="A1397" s="119"/>
      <c r="B1397" s="119"/>
      <c r="C1397" s="119"/>
      <c r="D1397" s="119"/>
      <c r="E1397" s="119"/>
      <c r="F1397" s="119"/>
      <c r="G1397" s="119"/>
      <c r="H1397" s="119"/>
      <c r="I1397" s="119"/>
      <c r="J1397" s="119"/>
      <c r="K1397" s="119"/>
      <c r="L1397" s="119"/>
      <c r="M1397" s="119"/>
      <c r="N1397" s="119"/>
    </row>
    <row r="1398" spans="1:14" x14ac:dyDescent="0.25">
      <c r="A1398" s="119"/>
      <c r="B1398" s="119"/>
      <c r="C1398" s="119"/>
      <c r="D1398" s="119"/>
      <c r="E1398" s="119"/>
      <c r="F1398" s="119"/>
      <c r="G1398" s="119"/>
      <c r="H1398" s="119"/>
      <c r="I1398" s="119"/>
      <c r="J1398" s="119"/>
      <c r="K1398" s="119"/>
      <c r="L1398" s="119"/>
      <c r="M1398" s="119"/>
      <c r="N1398" s="119"/>
    </row>
    <row r="1399" spans="1:14" x14ac:dyDescent="0.25">
      <c r="A1399" s="119"/>
      <c r="B1399" s="119"/>
      <c r="C1399" s="119"/>
      <c r="D1399" s="119"/>
      <c r="E1399" s="119"/>
      <c r="F1399" s="119"/>
      <c r="G1399" s="119"/>
      <c r="H1399" s="119"/>
      <c r="I1399" s="119"/>
      <c r="J1399" s="119"/>
      <c r="K1399" s="119"/>
      <c r="L1399" s="119"/>
      <c r="M1399" s="119"/>
      <c r="N1399" s="119"/>
    </row>
    <row r="1400" spans="1:14" x14ac:dyDescent="0.25">
      <c r="A1400" s="119"/>
      <c r="B1400" s="119"/>
      <c r="C1400" s="119"/>
      <c r="D1400" s="119"/>
      <c r="E1400" s="119"/>
      <c r="F1400" s="119"/>
      <c r="G1400" s="119"/>
      <c r="H1400" s="119"/>
      <c r="I1400" s="119"/>
      <c r="J1400" s="119"/>
      <c r="K1400" s="119"/>
      <c r="L1400" s="119"/>
      <c r="M1400" s="119"/>
      <c r="N1400" s="119"/>
    </row>
    <row r="1401" spans="1:14" x14ac:dyDescent="0.25">
      <c r="A1401" s="119"/>
      <c r="B1401" s="119"/>
      <c r="C1401" s="119"/>
      <c r="D1401" s="119"/>
      <c r="E1401" s="119"/>
      <c r="F1401" s="119"/>
      <c r="G1401" s="119"/>
      <c r="H1401" s="119"/>
      <c r="I1401" s="119"/>
      <c r="J1401" s="119"/>
      <c r="K1401" s="119"/>
      <c r="L1401" s="119"/>
      <c r="M1401" s="119"/>
      <c r="N1401" s="119"/>
    </row>
    <row r="1402" spans="1:14" x14ac:dyDescent="0.25">
      <c r="A1402" s="119"/>
      <c r="B1402" s="119"/>
      <c r="C1402" s="119"/>
      <c r="D1402" s="119"/>
      <c r="E1402" s="119"/>
      <c r="F1402" s="119"/>
      <c r="G1402" s="119"/>
      <c r="H1402" s="119"/>
      <c r="I1402" s="119"/>
      <c r="J1402" s="119"/>
      <c r="K1402" s="119"/>
      <c r="L1402" s="119"/>
      <c r="M1402" s="119"/>
      <c r="N1402" s="119"/>
    </row>
    <row r="1403" spans="1:14" x14ac:dyDescent="0.25">
      <c r="A1403" s="119"/>
      <c r="B1403" s="119"/>
      <c r="C1403" s="119"/>
      <c r="D1403" s="119"/>
      <c r="E1403" s="119"/>
      <c r="F1403" s="119"/>
      <c r="G1403" s="119"/>
      <c r="H1403" s="119"/>
      <c r="I1403" s="119"/>
      <c r="J1403" s="119"/>
      <c r="K1403" s="119"/>
      <c r="L1403" s="119"/>
      <c r="M1403" s="119"/>
      <c r="N1403" s="119"/>
    </row>
    <row r="1404" spans="1:14" x14ac:dyDescent="0.25">
      <c r="A1404" s="119"/>
      <c r="B1404" s="119"/>
      <c r="C1404" s="119"/>
      <c r="D1404" s="119"/>
      <c r="E1404" s="119"/>
      <c r="F1404" s="119"/>
      <c r="G1404" s="119"/>
      <c r="H1404" s="119"/>
      <c r="I1404" s="119"/>
      <c r="J1404" s="119"/>
      <c r="K1404" s="119"/>
      <c r="L1404" s="119"/>
      <c r="M1404" s="119"/>
      <c r="N1404" s="119"/>
    </row>
    <row r="1405" spans="1:14" x14ac:dyDescent="0.25">
      <c r="A1405" s="119"/>
      <c r="B1405" s="119"/>
      <c r="C1405" s="119"/>
      <c r="D1405" s="119"/>
      <c r="E1405" s="119"/>
      <c r="F1405" s="119"/>
      <c r="G1405" s="119"/>
      <c r="H1405" s="119"/>
      <c r="I1405" s="119"/>
      <c r="J1405" s="119"/>
      <c r="K1405" s="119"/>
      <c r="L1405" s="119"/>
      <c r="M1405" s="119"/>
      <c r="N1405" s="119"/>
    </row>
    <row r="1406" spans="1:14" x14ac:dyDescent="0.25">
      <c r="A1406" s="119"/>
      <c r="B1406" s="119"/>
      <c r="C1406" s="119"/>
      <c r="D1406" s="119"/>
      <c r="E1406" s="119"/>
      <c r="F1406" s="119"/>
      <c r="G1406" s="119"/>
      <c r="H1406" s="119"/>
      <c r="I1406" s="119"/>
      <c r="J1406" s="119"/>
      <c r="K1406" s="119"/>
      <c r="L1406" s="119"/>
      <c r="M1406" s="119"/>
      <c r="N1406" s="119"/>
    </row>
    <row r="1407" spans="1:14" x14ac:dyDescent="0.25">
      <c r="A1407" s="119"/>
      <c r="B1407" s="119"/>
      <c r="C1407" s="119"/>
      <c r="D1407" s="119"/>
      <c r="E1407" s="119"/>
      <c r="F1407" s="119"/>
      <c r="G1407" s="119"/>
      <c r="H1407" s="119"/>
      <c r="I1407" s="119"/>
      <c r="J1407" s="119"/>
      <c r="K1407" s="119"/>
      <c r="L1407" s="119"/>
      <c r="M1407" s="119"/>
      <c r="N1407" s="119"/>
    </row>
    <row r="1408" spans="1:14" x14ac:dyDescent="0.25">
      <c r="A1408" s="119"/>
      <c r="B1408" s="119"/>
      <c r="C1408" s="119"/>
      <c r="D1408" s="119"/>
      <c r="E1408" s="119"/>
      <c r="F1408" s="119"/>
      <c r="G1408" s="119"/>
      <c r="H1408" s="119"/>
      <c r="I1408" s="119"/>
      <c r="J1408" s="119"/>
      <c r="K1408" s="119"/>
      <c r="L1408" s="119"/>
      <c r="M1408" s="119"/>
      <c r="N1408" s="119"/>
    </row>
    <row r="1409" spans="1:14" x14ac:dyDescent="0.25">
      <c r="A1409" s="119"/>
      <c r="B1409" s="119"/>
      <c r="C1409" s="119"/>
      <c r="D1409" s="119"/>
      <c r="E1409" s="119"/>
      <c r="F1409" s="119"/>
      <c r="G1409" s="119"/>
      <c r="H1409" s="119"/>
      <c r="I1409" s="119"/>
      <c r="J1409" s="119"/>
      <c r="K1409" s="119"/>
      <c r="L1409" s="119"/>
      <c r="M1409" s="119"/>
      <c r="N1409" s="119"/>
    </row>
    <row r="1410" spans="1:14" x14ac:dyDescent="0.25">
      <c r="A1410" s="119"/>
      <c r="B1410" s="119"/>
      <c r="C1410" s="119"/>
      <c r="D1410" s="119"/>
      <c r="E1410" s="119"/>
      <c r="F1410" s="119"/>
      <c r="G1410" s="119"/>
      <c r="H1410" s="119"/>
      <c r="I1410" s="119"/>
      <c r="J1410" s="119"/>
      <c r="K1410" s="119"/>
      <c r="L1410" s="119"/>
      <c r="M1410" s="119"/>
      <c r="N1410" s="119"/>
    </row>
    <row r="1411" spans="1:14" x14ac:dyDescent="0.25">
      <c r="A1411" s="119"/>
      <c r="B1411" s="119"/>
      <c r="C1411" s="119"/>
      <c r="D1411" s="119"/>
      <c r="E1411" s="119"/>
      <c r="F1411" s="119"/>
      <c r="G1411" s="119"/>
      <c r="H1411" s="119"/>
      <c r="I1411" s="119"/>
      <c r="J1411" s="119"/>
      <c r="K1411" s="119"/>
      <c r="L1411" s="119"/>
      <c r="M1411" s="119"/>
      <c r="N1411" s="119"/>
    </row>
    <row r="1412" spans="1:14" x14ac:dyDescent="0.25">
      <c r="A1412" s="119"/>
      <c r="B1412" s="119"/>
      <c r="C1412" s="119"/>
      <c r="D1412" s="119"/>
      <c r="E1412" s="119"/>
      <c r="F1412" s="119"/>
      <c r="G1412" s="119"/>
      <c r="H1412" s="119"/>
      <c r="I1412" s="119"/>
      <c r="J1412" s="119"/>
      <c r="K1412" s="119"/>
      <c r="L1412" s="119"/>
      <c r="M1412" s="119"/>
      <c r="N1412" s="119"/>
    </row>
    <row r="1413" spans="1:14" x14ac:dyDescent="0.25">
      <c r="A1413" s="119"/>
      <c r="B1413" s="119"/>
      <c r="C1413" s="119"/>
      <c r="D1413" s="119"/>
      <c r="E1413" s="119"/>
      <c r="F1413" s="119"/>
      <c r="G1413" s="119"/>
      <c r="H1413" s="119"/>
      <c r="I1413" s="119"/>
      <c r="J1413" s="119"/>
      <c r="K1413" s="119"/>
      <c r="L1413" s="119"/>
      <c r="M1413" s="119"/>
      <c r="N1413" s="119"/>
    </row>
    <row r="1414" spans="1:14" x14ac:dyDescent="0.25">
      <c r="A1414" s="119"/>
      <c r="B1414" s="119"/>
      <c r="C1414" s="119"/>
      <c r="D1414" s="119"/>
      <c r="E1414" s="119"/>
      <c r="F1414" s="119"/>
      <c r="G1414" s="119"/>
      <c r="H1414" s="119"/>
      <c r="I1414" s="119"/>
      <c r="J1414" s="119"/>
      <c r="K1414" s="119"/>
      <c r="L1414" s="119"/>
      <c r="M1414" s="119"/>
      <c r="N1414" s="119"/>
    </row>
    <row r="1415" spans="1:14" x14ac:dyDescent="0.25">
      <c r="A1415" s="119"/>
      <c r="B1415" s="119"/>
      <c r="C1415" s="119"/>
      <c r="D1415" s="119"/>
      <c r="E1415" s="119"/>
      <c r="F1415" s="119"/>
      <c r="G1415" s="119"/>
      <c r="H1415" s="119"/>
      <c r="I1415" s="119"/>
      <c r="J1415" s="119"/>
      <c r="K1415" s="119"/>
      <c r="L1415" s="119"/>
      <c r="M1415" s="119"/>
      <c r="N1415" s="119"/>
    </row>
    <row r="1416" spans="1:14" x14ac:dyDescent="0.25">
      <c r="A1416" s="119"/>
      <c r="B1416" s="119"/>
      <c r="C1416" s="119"/>
      <c r="D1416" s="119"/>
      <c r="E1416" s="119"/>
      <c r="F1416" s="119"/>
      <c r="G1416" s="119"/>
      <c r="H1416" s="119"/>
      <c r="I1416" s="119"/>
      <c r="J1416" s="119"/>
      <c r="K1416" s="119"/>
      <c r="L1416" s="119"/>
      <c r="M1416" s="119"/>
      <c r="N1416" s="119"/>
    </row>
    <row r="1417" spans="1:14" x14ac:dyDescent="0.25">
      <c r="A1417" s="119"/>
      <c r="B1417" s="119"/>
      <c r="C1417" s="119"/>
      <c r="D1417" s="119"/>
      <c r="E1417" s="119"/>
      <c r="F1417" s="119"/>
      <c r="G1417" s="119"/>
      <c r="H1417" s="119"/>
      <c r="I1417" s="119"/>
      <c r="J1417" s="119"/>
      <c r="K1417" s="119"/>
      <c r="L1417" s="119"/>
      <c r="M1417" s="119"/>
      <c r="N1417" s="119"/>
    </row>
    <row r="1418" spans="1:14" x14ac:dyDescent="0.25">
      <c r="A1418" s="119"/>
      <c r="B1418" s="119"/>
      <c r="C1418" s="119"/>
      <c r="D1418" s="119"/>
      <c r="E1418" s="119"/>
      <c r="F1418" s="119"/>
      <c r="G1418" s="119"/>
      <c r="H1418" s="119"/>
      <c r="I1418" s="119"/>
      <c r="J1418" s="119"/>
      <c r="K1418" s="119"/>
      <c r="L1418" s="119"/>
      <c r="M1418" s="119"/>
      <c r="N1418" s="119"/>
    </row>
    <row r="1419" spans="1:14" x14ac:dyDescent="0.25">
      <c r="A1419" s="119"/>
      <c r="B1419" s="119"/>
      <c r="C1419" s="119"/>
      <c r="D1419" s="119"/>
      <c r="E1419" s="119"/>
      <c r="F1419" s="119"/>
      <c r="G1419" s="119"/>
      <c r="H1419" s="119"/>
      <c r="I1419" s="119"/>
      <c r="J1419" s="119"/>
      <c r="K1419" s="119"/>
      <c r="L1419" s="119"/>
      <c r="M1419" s="119"/>
      <c r="N1419" s="119"/>
    </row>
    <row r="1420" spans="1:14" x14ac:dyDescent="0.25">
      <c r="A1420" s="119"/>
      <c r="B1420" s="119"/>
      <c r="C1420" s="119"/>
      <c r="D1420" s="119"/>
      <c r="E1420" s="119"/>
      <c r="F1420" s="119"/>
      <c r="G1420" s="119"/>
      <c r="H1420" s="119"/>
      <c r="I1420" s="119"/>
      <c r="J1420" s="119"/>
      <c r="K1420" s="119"/>
      <c r="L1420" s="119"/>
      <c r="M1420" s="119"/>
      <c r="N1420" s="119"/>
    </row>
    <row r="1421" spans="1:14" x14ac:dyDescent="0.25">
      <c r="A1421" s="119"/>
      <c r="B1421" s="119"/>
      <c r="C1421" s="119"/>
      <c r="D1421" s="119"/>
      <c r="E1421" s="119"/>
      <c r="F1421" s="119"/>
      <c r="G1421" s="119"/>
      <c r="H1421" s="119"/>
      <c r="I1421" s="119"/>
      <c r="J1421" s="119"/>
      <c r="K1421" s="119"/>
      <c r="L1421" s="119"/>
      <c r="M1421" s="119"/>
      <c r="N1421" s="119"/>
    </row>
    <row r="1422" spans="1:14" x14ac:dyDescent="0.25">
      <c r="A1422" s="119"/>
      <c r="B1422" s="119"/>
      <c r="C1422" s="119"/>
      <c r="D1422" s="119"/>
      <c r="E1422" s="119"/>
      <c r="F1422" s="119"/>
      <c r="G1422" s="119"/>
      <c r="H1422" s="119"/>
      <c r="I1422" s="119"/>
      <c r="J1422" s="119"/>
      <c r="K1422" s="119"/>
      <c r="L1422" s="119"/>
      <c r="M1422" s="119"/>
      <c r="N1422" s="119"/>
    </row>
    <row r="1423" spans="1:14" x14ac:dyDescent="0.25">
      <c r="A1423" s="119"/>
      <c r="B1423" s="119"/>
      <c r="C1423" s="119"/>
      <c r="D1423" s="119"/>
      <c r="E1423" s="119"/>
      <c r="F1423" s="119"/>
      <c r="G1423" s="119"/>
      <c r="H1423" s="119"/>
      <c r="I1423" s="119"/>
      <c r="J1423" s="119"/>
      <c r="K1423" s="119"/>
      <c r="L1423" s="119"/>
      <c r="M1423" s="119"/>
      <c r="N1423" s="119"/>
    </row>
    <row r="1424" spans="1:14" x14ac:dyDescent="0.25">
      <c r="A1424" s="119"/>
      <c r="B1424" s="119"/>
      <c r="C1424" s="119"/>
      <c r="D1424" s="119"/>
      <c r="E1424" s="119"/>
      <c r="F1424" s="119"/>
      <c r="G1424" s="119"/>
      <c r="H1424" s="119"/>
      <c r="I1424" s="119"/>
      <c r="J1424" s="119"/>
      <c r="K1424" s="119"/>
      <c r="L1424" s="119"/>
      <c r="M1424" s="119"/>
      <c r="N1424" s="119"/>
    </row>
    <row r="1425" spans="1:14" x14ac:dyDescent="0.25">
      <c r="A1425" s="119"/>
      <c r="B1425" s="119"/>
      <c r="C1425" s="119"/>
      <c r="D1425" s="119"/>
      <c r="E1425" s="119"/>
      <c r="F1425" s="119"/>
      <c r="G1425" s="119"/>
      <c r="H1425" s="119"/>
      <c r="I1425" s="119"/>
      <c r="J1425" s="119"/>
      <c r="K1425" s="119"/>
      <c r="L1425" s="119"/>
      <c r="M1425" s="119"/>
      <c r="N1425" s="119"/>
    </row>
    <row r="1426" spans="1:14" x14ac:dyDescent="0.25">
      <c r="A1426" s="119"/>
      <c r="B1426" s="119"/>
      <c r="C1426" s="119"/>
      <c r="D1426" s="119"/>
      <c r="E1426" s="119"/>
      <c r="F1426" s="119"/>
      <c r="G1426" s="119"/>
      <c r="H1426" s="119"/>
      <c r="I1426" s="119"/>
      <c r="J1426" s="119"/>
      <c r="K1426" s="119"/>
      <c r="L1426" s="119"/>
      <c r="M1426" s="119"/>
      <c r="N1426" s="119"/>
    </row>
    <row r="1427" spans="1:14" x14ac:dyDescent="0.25">
      <c r="A1427" s="119"/>
      <c r="B1427" s="119"/>
      <c r="C1427" s="119"/>
      <c r="D1427" s="119"/>
      <c r="E1427" s="119"/>
      <c r="F1427" s="119"/>
      <c r="G1427" s="119"/>
      <c r="H1427" s="119"/>
      <c r="I1427" s="119"/>
      <c r="J1427" s="119"/>
      <c r="K1427" s="119"/>
      <c r="L1427" s="119"/>
      <c r="M1427" s="119"/>
      <c r="N1427" s="119"/>
    </row>
    <row r="1428" spans="1:14" x14ac:dyDescent="0.25">
      <c r="A1428" s="119"/>
      <c r="B1428" s="119"/>
      <c r="C1428" s="119"/>
      <c r="D1428" s="119"/>
      <c r="E1428" s="119"/>
      <c r="F1428" s="119"/>
      <c r="G1428" s="119"/>
      <c r="H1428" s="119"/>
      <c r="I1428" s="119"/>
      <c r="J1428" s="119"/>
      <c r="K1428" s="119"/>
      <c r="L1428" s="119"/>
      <c r="M1428" s="119"/>
      <c r="N1428" s="119"/>
    </row>
    <row r="1429" spans="1:14" x14ac:dyDescent="0.25">
      <c r="A1429" s="119"/>
      <c r="B1429" s="119"/>
      <c r="C1429" s="119"/>
      <c r="D1429" s="119"/>
      <c r="E1429" s="119"/>
      <c r="F1429" s="119"/>
      <c r="G1429" s="119"/>
      <c r="H1429" s="119"/>
      <c r="I1429" s="119"/>
      <c r="J1429" s="119"/>
      <c r="K1429" s="119"/>
      <c r="L1429" s="119"/>
      <c r="M1429" s="119"/>
      <c r="N1429" s="119"/>
    </row>
    <row r="1430" spans="1:14" x14ac:dyDescent="0.25">
      <c r="A1430" s="119"/>
      <c r="B1430" s="119"/>
      <c r="C1430" s="119"/>
      <c r="D1430" s="119"/>
      <c r="E1430" s="119"/>
      <c r="F1430" s="119"/>
      <c r="G1430" s="119"/>
      <c r="H1430" s="119"/>
      <c r="I1430" s="119"/>
      <c r="J1430" s="119"/>
      <c r="K1430" s="119"/>
      <c r="L1430" s="119"/>
      <c r="M1430" s="119"/>
      <c r="N1430" s="119"/>
    </row>
    <row r="1431" spans="1:14" x14ac:dyDescent="0.25">
      <c r="A1431" s="119"/>
      <c r="B1431" s="119"/>
      <c r="C1431" s="119"/>
      <c r="D1431" s="119"/>
      <c r="E1431" s="119"/>
      <c r="F1431" s="119"/>
      <c r="G1431" s="119"/>
      <c r="H1431" s="119"/>
      <c r="I1431" s="119"/>
      <c r="J1431" s="119"/>
      <c r="K1431" s="119"/>
      <c r="L1431" s="119"/>
      <c r="M1431" s="119"/>
      <c r="N1431" s="119"/>
    </row>
    <row r="1432" spans="1:14" x14ac:dyDescent="0.25">
      <c r="A1432" s="119"/>
      <c r="B1432" s="119"/>
      <c r="C1432" s="119"/>
      <c r="D1432" s="119"/>
      <c r="E1432" s="119"/>
      <c r="F1432" s="119"/>
      <c r="G1432" s="119"/>
      <c r="H1432" s="119"/>
      <c r="I1432" s="119"/>
      <c r="J1432" s="119"/>
      <c r="K1432" s="119"/>
      <c r="L1432" s="119"/>
      <c r="M1432" s="119"/>
      <c r="N1432" s="119"/>
    </row>
    <row r="1433" spans="1:14" x14ac:dyDescent="0.25">
      <c r="A1433" s="119"/>
      <c r="B1433" s="119"/>
      <c r="C1433" s="119"/>
      <c r="D1433" s="119"/>
      <c r="E1433" s="119"/>
      <c r="F1433" s="119"/>
      <c r="G1433" s="119"/>
      <c r="H1433" s="119"/>
      <c r="I1433" s="119"/>
      <c r="J1433" s="119"/>
      <c r="K1433" s="119"/>
      <c r="L1433" s="119"/>
      <c r="M1433" s="119"/>
      <c r="N1433" s="119"/>
    </row>
    <row r="1434" spans="1:14" x14ac:dyDescent="0.25">
      <c r="A1434" s="119"/>
      <c r="B1434" s="119"/>
      <c r="C1434" s="119"/>
      <c r="D1434" s="119"/>
      <c r="E1434" s="119"/>
      <c r="F1434" s="119"/>
      <c r="G1434" s="119"/>
      <c r="H1434" s="119"/>
      <c r="I1434" s="119"/>
      <c r="J1434" s="119"/>
      <c r="K1434" s="119"/>
      <c r="L1434" s="119"/>
      <c r="M1434" s="119"/>
      <c r="N1434" s="119"/>
    </row>
    <row r="1435" spans="1:14" x14ac:dyDescent="0.25">
      <c r="A1435" s="119"/>
      <c r="B1435" s="119"/>
      <c r="C1435" s="119"/>
      <c r="D1435" s="119"/>
      <c r="E1435" s="119"/>
      <c r="F1435" s="119"/>
      <c r="G1435" s="119"/>
      <c r="H1435" s="119"/>
      <c r="I1435" s="119"/>
      <c r="J1435" s="119"/>
      <c r="K1435" s="119"/>
      <c r="L1435" s="119"/>
      <c r="M1435" s="119"/>
      <c r="N1435" s="119"/>
    </row>
    <row r="1436" spans="1:14" x14ac:dyDescent="0.25">
      <c r="A1436" s="119"/>
      <c r="B1436" s="119"/>
      <c r="C1436" s="119"/>
      <c r="D1436" s="119"/>
      <c r="E1436" s="119"/>
      <c r="F1436" s="119"/>
      <c r="G1436" s="119"/>
      <c r="H1436" s="119"/>
      <c r="I1436" s="119"/>
      <c r="J1436" s="119"/>
      <c r="K1436" s="119"/>
      <c r="L1436" s="119"/>
      <c r="M1436" s="119"/>
      <c r="N1436" s="119"/>
    </row>
    <row r="1437" spans="1:14" x14ac:dyDescent="0.25">
      <c r="A1437" s="119"/>
      <c r="B1437" s="119"/>
      <c r="C1437" s="119"/>
      <c r="D1437" s="119"/>
      <c r="E1437" s="119"/>
      <c r="F1437" s="119"/>
      <c r="G1437" s="119"/>
      <c r="H1437" s="119"/>
      <c r="I1437" s="119"/>
      <c r="J1437" s="119"/>
      <c r="K1437" s="119"/>
      <c r="L1437" s="119"/>
      <c r="M1437" s="119"/>
      <c r="N1437" s="119"/>
    </row>
    <row r="1438" spans="1:14" x14ac:dyDescent="0.25">
      <c r="A1438" s="119"/>
      <c r="B1438" s="119"/>
      <c r="C1438" s="119"/>
      <c r="D1438" s="119"/>
      <c r="E1438" s="119"/>
      <c r="F1438" s="119"/>
      <c r="G1438" s="119"/>
      <c r="H1438" s="119"/>
      <c r="I1438" s="119"/>
      <c r="J1438" s="119"/>
      <c r="K1438" s="119"/>
      <c r="L1438" s="119"/>
      <c r="M1438" s="119"/>
      <c r="N1438" s="119"/>
    </row>
    <row r="1439" spans="1:14" x14ac:dyDescent="0.25">
      <c r="A1439" s="119"/>
      <c r="B1439" s="119"/>
      <c r="C1439" s="119"/>
      <c r="D1439" s="119"/>
      <c r="E1439" s="119"/>
      <c r="F1439" s="119"/>
      <c r="G1439" s="119"/>
      <c r="H1439" s="119"/>
      <c r="I1439" s="119"/>
      <c r="J1439" s="119"/>
      <c r="K1439" s="119"/>
      <c r="L1439" s="119"/>
      <c r="M1439" s="119"/>
      <c r="N1439" s="119"/>
    </row>
    <row r="1440" spans="1:14" x14ac:dyDescent="0.25">
      <c r="A1440" s="119"/>
      <c r="B1440" s="119"/>
      <c r="C1440" s="119"/>
      <c r="D1440" s="119"/>
      <c r="E1440" s="119"/>
      <c r="F1440" s="119"/>
      <c r="G1440" s="119"/>
      <c r="H1440" s="119"/>
      <c r="I1440" s="119"/>
      <c r="J1440" s="119"/>
      <c r="K1440" s="119"/>
      <c r="L1440" s="119"/>
      <c r="M1440" s="119"/>
      <c r="N1440" s="119"/>
    </row>
    <row r="1441" spans="1:14" x14ac:dyDescent="0.25">
      <c r="A1441" s="119"/>
      <c r="B1441" s="119"/>
      <c r="C1441" s="119"/>
      <c r="D1441" s="119"/>
      <c r="E1441" s="119"/>
      <c r="F1441" s="119"/>
      <c r="G1441" s="119"/>
      <c r="H1441" s="119"/>
      <c r="I1441" s="119"/>
      <c r="J1441" s="119"/>
      <c r="K1441" s="119"/>
      <c r="L1441" s="119"/>
      <c r="M1441" s="119"/>
      <c r="N1441" s="119"/>
    </row>
    <row r="1442" spans="1:14" x14ac:dyDescent="0.25">
      <c r="A1442" s="119"/>
      <c r="B1442" s="119"/>
      <c r="C1442" s="119"/>
      <c r="D1442" s="119"/>
      <c r="E1442" s="119"/>
      <c r="F1442" s="119"/>
      <c r="G1442" s="119"/>
      <c r="H1442" s="119"/>
      <c r="I1442" s="119"/>
      <c r="J1442" s="119"/>
      <c r="K1442" s="119"/>
      <c r="L1442" s="119"/>
      <c r="M1442" s="119"/>
      <c r="N1442" s="119"/>
    </row>
    <row r="1443" spans="1:14" x14ac:dyDescent="0.25">
      <c r="A1443" s="119"/>
      <c r="B1443" s="119"/>
      <c r="C1443" s="119"/>
      <c r="D1443" s="119"/>
      <c r="E1443" s="119"/>
      <c r="F1443" s="119"/>
      <c r="G1443" s="119"/>
      <c r="H1443" s="119"/>
      <c r="I1443" s="119"/>
      <c r="J1443" s="119"/>
      <c r="K1443" s="119"/>
      <c r="L1443" s="119"/>
      <c r="M1443" s="119"/>
      <c r="N1443" s="119"/>
    </row>
    <row r="1444" spans="1:14" x14ac:dyDescent="0.25">
      <c r="A1444" s="119"/>
      <c r="B1444" s="119"/>
      <c r="C1444" s="119"/>
      <c r="D1444" s="119"/>
      <c r="E1444" s="119"/>
      <c r="F1444" s="119"/>
      <c r="G1444" s="119"/>
      <c r="H1444" s="119"/>
      <c r="I1444" s="119"/>
      <c r="J1444" s="119"/>
      <c r="K1444" s="119"/>
      <c r="L1444" s="119"/>
      <c r="M1444" s="119"/>
      <c r="N1444" s="119"/>
    </row>
    <row r="1445" spans="1:14" x14ac:dyDescent="0.25">
      <c r="A1445" s="119"/>
      <c r="B1445" s="119"/>
      <c r="C1445" s="119"/>
      <c r="D1445" s="119"/>
      <c r="E1445" s="119"/>
      <c r="F1445" s="119"/>
      <c r="G1445" s="119"/>
      <c r="H1445" s="119"/>
      <c r="I1445" s="119"/>
      <c r="J1445" s="119"/>
      <c r="K1445" s="119"/>
      <c r="L1445" s="119"/>
      <c r="M1445" s="119"/>
      <c r="N1445" s="119"/>
    </row>
    <row r="1446" spans="1:14" x14ac:dyDescent="0.25">
      <c r="A1446" s="119"/>
      <c r="B1446" s="119"/>
      <c r="C1446" s="119"/>
      <c r="D1446" s="119"/>
      <c r="E1446" s="119"/>
      <c r="F1446" s="119"/>
      <c r="G1446" s="119"/>
      <c r="H1446" s="119"/>
      <c r="I1446" s="119"/>
      <c r="J1446" s="119"/>
      <c r="K1446" s="119"/>
      <c r="L1446" s="119"/>
      <c r="M1446" s="119"/>
      <c r="N1446" s="119"/>
    </row>
    <row r="1447" spans="1:14" x14ac:dyDescent="0.25">
      <c r="A1447" s="119"/>
      <c r="B1447" s="119"/>
      <c r="C1447" s="119"/>
      <c r="D1447" s="119"/>
      <c r="E1447" s="119"/>
      <c r="F1447" s="119"/>
      <c r="G1447" s="119"/>
      <c r="H1447" s="119"/>
      <c r="I1447" s="119"/>
      <c r="J1447" s="119"/>
      <c r="K1447" s="119"/>
      <c r="L1447" s="119"/>
      <c r="M1447" s="119"/>
      <c r="N1447" s="119"/>
    </row>
    <row r="1448" spans="1:14" x14ac:dyDescent="0.25">
      <c r="A1448" s="119"/>
      <c r="B1448" s="119"/>
      <c r="C1448" s="119"/>
      <c r="D1448" s="119"/>
      <c r="E1448" s="119"/>
      <c r="F1448" s="119"/>
      <c r="G1448" s="119"/>
      <c r="H1448" s="119"/>
      <c r="I1448" s="119"/>
      <c r="J1448" s="119"/>
      <c r="K1448" s="119"/>
      <c r="L1448" s="119"/>
      <c r="M1448" s="119"/>
      <c r="N1448" s="119"/>
    </row>
    <row r="1449" spans="1:14" x14ac:dyDescent="0.25">
      <c r="A1449" s="119"/>
      <c r="B1449" s="119"/>
      <c r="C1449" s="119"/>
      <c r="D1449" s="119"/>
      <c r="E1449" s="119"/>
      <c r="F1449" s="119"/>
      <c r="G1449" s="119"/>
      <c r="H1449" s="119"/>
      <c r="I1449" s="119"/>
      <c r="J1449" s="119"/>
      <c r="K1449" s="119"/>
      <c r="L1449" s="119"/>
      <c r="M1449" s="119"/>
      <c r="N1449" s="119"/>
    </row>
    <row r="1450" spans="1:14" x14ac:dyDescent="0.25">
      <c r="A1450" s="119"/>
      <c r="B1450" s="119"/>
      <c r="C1450" s="119"/>
      <c r="D1450" s="119"/>
      <c r="E1450" s="119"/>
      <c r="F1450" s="119"/>
      <c r="G1450" s="119"/>
      <c r="H1450" s="119"/>
      <c r="I1450" s="119"/>
      <c r="J1450" s="119"/>
      <c r="K1450" s="119"/>
      <c r="L1450" s="119"/>
      <c r="M1450" s="119"/>
      <c r="N1450" s="119"/>
    </row>
    <row r="1451" spans="1:14" x14ac:dyDescent="0.25">
      <c r="A1451" s="119"/>
      <c r="B1451" s="119"/>
      <c r="C1451" s="119"/>
      <c r="D1451" s="119"/>
      <c r="E1451" s="119"/>
      <c r="F1451" s="119"/>
      <c r="G1451" s="119"/>
      <c r="H1451" s="119"/>
      <c r="I1451" s="119"/>
      <c r="J1451" s="119"/>
      <c r="K1451" s="119"/>
      <c r="L1451" s="119"/>
      <c r="M1451" s="119"/>
      <c r="N1451" s="119"/>
    </row>
    <row r="1452" spans="1:14" x14ac:dyDescent="0.25">
      <c r="A1452" s="119"/>
      <c r="B1452" s="119"/>
      <c r="C1452" s="119"/>
      <c r="D1452" s="119"/>
      <c r="E1452" s="119"/>
      <c r="F1452" s="119"/>
      <c r="G1452" s="119"/>
      <c r="H1452" s="119"/>
      <c r="I1452" s="119"/>
      <c r="J1452" s="119"/>
      <c r="K1452" s="119"/>
      <c r="L1452" s="119"/>
      <c r="M1452" s="119"/>
      <c r="N1452" s="119"/>
    </row>
    <row r="1453" spans="1:14" x14ac:dyDescent="0.25">
      <c r="A1453" s="119"/>
      <c r="B1453" s="119"/>
      <c r="C1453" s="119"/>
      <c r="D1453" s="119"/>
      <c r="E1453" s="119"/>
      <c r="F1453" s="119"/>
      <c r="G1453" s="119"/>
      <c r="H1453" s="119"/>
      <c r="I1453" s="119"/>
      <c r="J1453" s="119"/>
      <c r="K1453" s="119"/>
      <c r="L1453" s="119"/>
      <c r="M1453" s="119"/>
      <c r="N1453" s="119"/>
    </row>
    <row r="1454" spans="1:14" x14ac:dyDescent="0.25">
      <c r="A1454" s="119"/>
      <c r="B1454" s="119"/>
      <c r="C1454" s="119"/>
      <c r="D1454" s="119"/>
      <c r="E1454" s="119"/>
      <c r="F1454" s="119"/>
      <c r="G1454" s="119"/>
      <c r="H1454" s="119"/>
      <c r="I1454" s="119"/>
      <c r="J1454" s="119"/>
      <c r="K1454" s="119"/>
      <c r="L1454" s="119"/>
      <c r="M1454" s="119"/>
      <c r="N1454" s="119"/>
    </row>
    <row r="1455" spans="1:14" x14ac:dyDescent="0.25">
      <c r="A1455" s="119"/>
      <c r="B1455" s="119"/>
      <c r="C1455" s="119"/>
      <c r="D1455" s="119"/>
      <c r="E1455" s="119"/>
      <c r="F1455" s="119"/>
      <c r="G1455" s="119"/>
      <c r="H1455" s="119"/>
      <c r="I1455" s="119"/>
      <c r="J1455" s="119"/>
      <c r="K1455" s="119"/>
      <c r="L1455" s="119"/>
      <c r="M1455" s="119"/>
      <c r="N1455" s="119"/>
    </row>
    <row r="1456" spans="1:14" x14ac:dyDescent="0.25">
      <c r="A1456" s="119"/>
      <c r="B1456" s="119"/>
      <c r="C1456" s="119"/>
      <c r="D1456" s="119"/>
      <c r="E1456" s="119"/>
      <c r="F1456" s="119"/>
      <c r="G1456" s="119"/>
      <c r="H1456" s="119"/>
      <c r="I1456" s="119"/>
      <c r="J1456" s="119"/>
      <c r="K1456" s="119"/>
      <c r="L1456" s="119"/>
      <c r="M1456" s="119"/>
      <c r="N1456" s="119"/>
    </row>
    <row r="1457" spans="1:14" x14ac:dyDescent="0.25">
      <c r="A1457" s="119"/>
      <c r="B1457" s="119"/>
      <c r="C1457" s="119"/>
      <c r="D1457" s="119"/>
      <c r="E1457" s="119"/>
      <c r="F1457" s="119"/>
      <c r="G1457" s="119"/>
      <c r="H1457" s="119"/>
      <c r="I1457" s="119"/>
      <c r="J1457" s="119"/>
      <c r="K1457" s="119"/>
      <c r="L1457" s="119"/>
      <c r="M1457" s="119"/>
      <c r="N1457" s="119"/>
    </row>
    <row r="1458" spans="1:14" x14ac:dyDescent="0.25">
      <c r="A1458" s="119"/>
      <c r="B1458" s="119"/>
      <c r="C1458" s="119"/>
      <c r="D1458" s="119"/>
      <c r="E1458" s="119"/>
      <c r="F1458" s="119"/>
      <c r="G1458" s="119"/>
      <c r="H1458" s="119"/>
      <c r="I1458" s="119"/>
      <c r="J1458" s="119"/>
      <c r="K1458" s="119"/>
      <c r="L1458" s="119"/>
      <c r="M1458" s="119"/>
      <c r="N1458" s="119"/>
    </row>
    <row r="1459" spans="1:14" x14ac:dyDescent="0.25">
      <c r="A1459" s="119"/>
      <c r="B1459" s="119"/>
      <c r="C1459" s="119"/>
      <c r="D1459" s="119"/>
      <c r="E1459" s="119"/>
      <c r="F1459" s="119"/>
      <c r="G1459" s="119"/>
      <c r="H1459" s="119"/>
      <c r="I1459" s="119"/>
      <c r="J1459" s="119"/>
      <c r="K1459" s="119"/>
      <c r="L1459" s="119"/>
      <c r="M1459" s="119"/>
      <c r="N1459" s="119"/>
    </row>
    <row r="1460" spans="1:14" x14ac:dyDescent="0.25">
      <c r="A1460" s="119"/>
      <c r="B1460" s="119"/>
      <c r="C1460" s="119"/>
      <c r="D1460" s="119"/>
      <c r="E1460" s="119"/>
      <c r="F1460" s="119"/>
      <c r="G1460" s="119"/>
      <c r="H1460" s="119"/>
      <c r="I1460" s="119"/>
      <c r="J1460" s="119"/>
      <c r="K1460" s="119"/>
      <c r="L1460" s="119"/>
      <c r="M1460" s="119"/>
      <c r="N1460" s="119"/>
    </row>
    <row r="1461" spans="1:14" x14ac:dyDescent="0.25">
      <c r="A1461" s="119"/>
      <c r="B1461" s="119"/>
      <c r="C1461" s="119"/>
      <c r="D1461" s="119"/>
      <c r="E1461" s="119"/>
      <c r="F1461" s="119"/>
      <c r="G1461" s="119"/>
      <c r="H1461" s="119"/>
      <c r="I1461" s="119"/>
      <c r="J1461" s="119"/>
      <c r="K1461" s="119"/>
      <c r="L1461" s="119"/>
      <c r="M1461" s="119"/>
      <c r="N1461" s="119"/>
    </row>
    <row r="1462" spans="1:14" x14ac:dyDescent="0.25">
      <c r="A1462" s="119"/>
      <c r="B1462" s="119"/>
      <c r="C1462" s="119"/>
      <c r="D1462" s="119"/>
      <c r="E1462" s="119"/>
      <c r="F1462" s="119"/>
      <c r="G1462" s="119"/>
      <c r="H1462" s="119"/>
      <c r="I1462" s="119"/>
      <c r="J1462" s="119"/>
      <c r="K1462" s="119"/>
      <c r="L1462" s="119"/>
      <c r="M1462" s="119"/>
      <c r="N1462" s="119"/>
    </row>
    <row r="1463" spans="1:14" x14ac:dyDescent="0.25">
      <c r="A1463" s="119"/>
      <c r="B1463" s="119"/>
      <c r="C1463" s="119"/>
      <c r="D1463" s="119"/>
      <c r="E1463" s="119"/>
      <c r="F1463" s="119"/>
      <c r="G1463" s="119"/>
      <c r="H1463" s="119"/>
      <c r="I1463" s="119"/>
      <c r="J1463" s="119"/>
      <c r="K1463" s="119"/>
      <c r="L1463" s="119"/>
      <c r="M1463" s="119"/>
      <c r="N1463" s="119"/>
    </row>
    <row r="1464" spans="1:14" x14ac:dyDescent="0.25">
      <c r="A1464" s="119"/>
      <c r="B1464" s="119"/>
      <c r="C1464" s="119"/>
      <c r="D1464" s="119"/>
      <c r="E1464" s="119"/>
      <c r="F1464" s="119"/>
      <c r="G1464" s="119"/>
      <c r="H1464" s="119"/>
      <c r="I1464" s="119"/>
      <c r="J1464" s="119"/>
      <c r="K1464" s="119"/>
      <c r="L1464" s="119"/>
      <c r="M1464" s="119"/>
      <c r="N1464" s="119"/>
    </row>
    <row r="1465" spans="1:14" x14ac:dyDescent="0.25">
      <c r="A1465" s="119"/>
      <c r="B1465" s="119"/>
      <c r="C1465" s="119"/>
      <c r="D1465" s="119"/>
      <c r="E1465" s="119"/>
      <c r="F1465" s="119"/>
      <c r="G1465" s="119"/>
      <c r="H1465" s="119"/>
      <c r="I1465" s="119"/>
      <c r="J1465" s="119"/>
      <c r="K1465" s="119"/>
      <c r="L1465" s="119"/>
      <c r="M1465" s="119"/>
      <c r="N1465" s="119"/>
    </row>
    <row r="1466" spans="1:14" x14ac:dyDescent="0.25">
      <c r="A1466" s="119"/>
      <c r="B1466" s="119"/>
      <c r="C1466" s="119"/>
      <c r="D1466" s="119"/>
      <c r="E1466" s="119"/>
      <c r="F1466" s="119"/>
      <c r="G1466" s="119"/>
      <c r="H1466" s="119"/>
      <c r="I1466" s="119"/>
      <c r="J1466" s="119"/>
      <c r="K1466" s="119"/>
      <c r="L1466" s="119"/>
      <c r="M1466" s="119"/>
      <c r="N1466" s="119"/>
    </row>
    <row r="1467" spans="1:14" x14ac:dyDescent="0.25">
      <c r="A1467" s="119"/>
      <c r="B1467" s="119"/>
      <c r="C1467" s="119"/>
      <c r="D1467" s="119"/>
      <c r="E1467" s="119"/>
      <c r="F1467" s="119"/>
      <c r="G1467" s="119"/>
      <c r="H1467" s="119"/>
      <c r="I1467" s="119"/>
      <c r="J1467" s="119"/>
      <c r="K1467" s="119"/>
      <c r="L1467" s="119"/>
      <c r="M1467" s="119"/>
      <c r="N1467" s="119"/>
    </row>
    <row r="1468" spans="1:14" x14ac:dyDescent="0.25">
      <c r="A1468" s="119"/>
      <c r="B1468" s="119"/>
      <c r="C1468" s="119"/>
      <c r="D1468" s="119"/>
      <c r="E1468" s="119"/>
      <c r="F1468" s="119"/>
      <c r="G1468" s="119"/>
      <c r="H1468" s="119"/>
      <c r="I1468" s="119"/>
      <c r="J1468" s="119"/>
      <c r="K1468" s="119"/>
      <c r="L1468" s="119"/>
      <c r="M1468" s="119"/>
      <c r="N1468" s="119"/>
    </row>
    <row r="1469" spans="1:14" x14ac:dyDescent="0.25">
      <c r="A1469" s="119"/>
      <c r="B1469" s="119"/>
      <c r="C1469" s="119"/>
      <c r="D1469" s="119"/>
      <c r="E1469" s="119"/>
      <c r="F1469" s="119"/>
      <c r="G1469" s="119"/>
      <c r="H1469" s="119"/>
      <c r="I1469" s="119"/>
      <c r="J1469" s="119"/>
      <c r="K1469" s="119"/>
      <c r="L1469" s="119"/>
      <c r="M1469" s="119"/>
      <c r="N1469" s="119"/>
    </row>
    <row r="1470" spans="1:14" x14ac:dyDescent="0.25">
      <c r="A1470" s="119"/>
      <c r="B1470" s="119"/>
      <c r="C1470" s="119"/>
      <c r="D1470" s="119"/>
      <c r="E1470" s="119"/>
      <c r="F1470" s="119"/>
      <c r="G1470" s="119"/>
      <c r="H1470" s="119"/>
      <c r="I1470" s="119"/>
      <c r="J1470" s="119"/>
      <c r="K1470" s="119"/>
      <c r="L1470" s="119"/>
      <c r="M1470" s="119"/>
      <c r="N1470" s="119"/>
    </row>
    <row r="1471" spans="1:14" x14ac:dyDescent="0.25">
      <c r="A1471" s="119"/>
      <c r="B1471" s="119"/>
      <c r="C1471" s="119"/>
      <c r="D1471" s="119"/>
      <c r="E1471" s="119"/>
      <c r="F1471" s="119"/>
      <c r="G1471" s="119"/>
      <c r="H1471" s="119"/>
      <c r="I1471" s="119"/>
      <c r="J1471" s="119"/>
      <c r="K1471" s="119"/>
      <c r="L1471" s="119"/>
      <c r="M1471" s="119"/>
      <c r="N1471" s="119"/>
    </row>
    <row r="1472" spans="1:14" x14ac:dyDescent="0.25">
      <c r="A1472" s="119"/>
      <c r="B1472" s="119"/>
      <c r="C1472" s="119"/>
      <c r="D1472" s="119"/>
      <c r="E1472" s="119"/>
      <c r="F1472" s="119"/>
      <c r="G1472" s="119"/>
      <c r="H1472" s="119"/>
      <c r="I1472" s="119"/>
      <c r="J1472" s="119"/>
      <c r="K1472" s="119"/>
      <c r="L1472" s="119"/>
      <c r="M1472" s="119"/>
      <c r="N1472" s="119"/>
    </row>
    <row r="1473" spans="1:14" x14ac:dyDescent="0.25">
      <c r="A1473" s="119"/>
      <c r="B1473" s="119"/>
      <c r="C1473" s="119"/>
      <c r="D1473" s="119"/>
      <c r="E1473" s="119"/>
      <c r="F1473" s="119"/>
      <c r="G1473" s="119"/>
      <c r="H1473" s="119"/>
      <c r="I1473" s="119"/>
      <c r="J1473" s="119"/>
      <c r="K1473" s="119"/>
      <c r="L1473" s="119"/>
      <c r="M1473" s="119"/>
      <c r="N1473" s="119"/>
    </row>
    <row r="1474" spans="1:14" x14ac:dyDescent="0.25">
      <c r="A1474" s="119"/>
      <c r="B1474" s="119"/>
      <c r="C1474" s="119"/>
      <c r="D1474" s="119"/>
      <c r="E1474" s="119"/>
      <c r="F1474" s="119"/>
      <c r="G1474" s="119"/>
      <c r="H1474" s="119"/>
      <c r="I1474" s="119"/>
      <c r="J1474" s="119"/>
      <c r="K1474" s="119"/>
      <c r="L1474" s="119"/>
      <c r="M1474" s="119"/>
      <c r="N1474" s="119"/>
    </row>
    <row r="1475" spans="1:14" x14ac:dyDescent="0.25">
      <c r="A1475" s="119"/>
      <c r="B1475" s="119"/>
      <c r="C1475" s="119"/>
      <c r="D1475" s="119"/>
      <c r="E1475" s="119"/>
      <c r="F1475" s="119"/>
      <c r="G1475" s="119"/>
      <c r="H1475" s="119"/>
      <c r="I1475" s="119"/>
      <c r="J1475" s="119"/>
      <c r="K1475" s="119"/>
      <c r="L1475" s="119"/>
      <c r="M1475" s="119"/>
      <c r="N1475" s="119"/>
    </row>
    <row r="1476" spans="1:14" x14ac:dyDescent="0.25">
      <c r="A1476" s="119"/>
      <c r="B1476" s="119"/>
      <c r="C1476" s="119"/>
      <c r="D1476" s="119"/>
      <c r="E1476" s="119"/>
      <c r="F1476" s="119"/>
      <c r="G1476" s="119"/>
      <c r="H1476" s="119"/>
      <c r="I1476" s="119"/>
      <c r="J1476" s="119"/>
      <c r="K1476" s="119"/>
      <c r="L1476" s="119"/>
      <c r="M1476" s="119"/>
      <c r="N1476" s="119"/>
    </row>
    <row r="1477" spans="1:14" x14ac:dyDescent="0.25">
      <c r="A1477" s="119"/>
      <c r="B1477" s="119"/>
      <c r="C1477" s="119"/>
      <c r="D1477" s="119"/>
      <c r="E1477" s="119"/>
      <c r="F1477" s="119"/>
      <c r="G1477" s="119"/>
      <c r="H1477" s="119"/>
      <c r="I1477" s="119"/>
      <c r="J1477" s="119"/>
      <c r="K1477" s="119"/>
      <c r="L1477" s="119"/>
      <c r="M1477" s="119"/>
      <c r="N1477" s="119"/>
    </row>
    <row r="1478" spans="1:14" x14ac:dyDescent="0.25">
      <c r="A1478" s="119"/>
      <c r="B1478" s="119"/>
      <c r="C1478" s="119"/>
      <c r="D1478" s="119"/>
      <c r="E1478" s="119"/>
      <c r="F1478" s="119"/>
      <c r="G1478" s="119"/>
      <c r="H1478" s="119"/>
      <c r="I1478" s="119"/>
      <c r="J1478" s="119"/>
      <c r="K1478" s="119"/>
      <c r="L1478" s="119"/>
      <c r="M1478" s="119"/>
      <c r="N1478" s="119"/>
    </row>
    <row r="1479" spans="1:14" x14ac:dyDescent="0.25">
      <c r="A1479" s="119"/>
      <c r="B1479" s="119"/>
      <c r="C1479" s="119"/>
      <c r="D1479" s="119"/>
      <c r="E1479" s="119"/>
      <c r="F1479" s="119"/>
      <c r="G1479" s="119"/>
      <c r="H1479" s="119"/>
      <c r="I1479" s="119"/>
      <c r="J1479" s="119"/>
      <c r="K1479" s="119"/>
      <c r="L1479" s="119"/>
      <c r="M1479" s="119"/>
      <c r="N1479" s="119"/>
    </row>
    <row r="1480" spans="1:14" x14ac:dyDescent="0.25">
      <c r="A1480" s="119"/>
      <c r="B1480" s="119"/>
      <c r="C1480" s="119"/>
      <c r="D1480" s="119"/>
      <c r="E1480" s="119"/>
      <c r="F1480" s="119"/>
      <c r="G1480" s="119"/>
      <c r="H1480" s="119"/>
      <c r="I1480" s="119"/>
      <c r="J1480" s="119"/>
      <c r="K1480" s="119"/>
      <c r="L1480" s="119"/>
      <c r="M1480" s="119"/>
      <c r="N1480" s="119"/>
    </row>
    <row r="1481" spans="1:14" x14ac:dyDescent="0.25">
      <c r="A1481" s="119"/>
      <c r="B1481" s="119"/>
      <c r="C1481" s="119"/>
      <c r="D1481" s="119"/>
      <c r="E1481" s="119"/>
      <c r="F1481" s="119"/>
      <c r="G1481" s="119"/>
      <c r="H1481" s="119"/>
      <c r="I1481" s="119"/>
      <c r="J1481" s="119"/>
      <c r="K1481" s="119"/>
      <c r="L1481" s="119"/>
      <c r="M1481" s="119"/>
      <c r="N1481" s="119"/>
    </row>
    <row r="1482" spans="1:14" x14ac:dyDescent="0.25">
      <c r="A1482" s="119"/>
      <c r="B1482" s="119"/>
      <c r="C1482" s="119"/>
      <c r="D1482" s="119"/>
      <c r="E1482" s="119"/>
      <c r="F1482" s="119"/>
      <c r="G1482" s="119"/>
      <c r="H1482" s="119"/>
      <c r="I1482" s="119"/>
      <c r="J1482" s="119"/>
      <c r="K1482" s="119"/>
      <c r="L1482" s="119"/>
      <c r="M1482" s="119"/>
      <c r="N1482" s="119"/>
    </row>
    <row r="1483" spans="1:14" x14ac:dyDescent="0.25">
      <c r="A1483" s="119"/>
      <c r="B1483" s="119"/>
      <c r="C1483" s="119"/>
      <c r="D1483" s="119"/>
      <c r="E1483" s="119"/>
      <c r="F1483" s="119"/>
      <c r="G1483" s="119"/>
      <c r="H1483" s="119"/>
      <c r="I1483" s="119"/>
      <c r="J1483" s="119"/>
      <c r="K1483" s="119"/>
      <c r="L1483" s="119"/>
      <c r="M1483" s="119"/>
      <c r="N1483" s="119"/>
    </row>
    <row r="1484" spans="1:14" x14ac:dyDescent="0.25">
      <c r="A1484" s="119"/>
      <c r="B1484" s="119"/>
      <c r="C1484" s="119"/>
      <c r="D1484" s="119"/>
      <c r="E1484" s="119"/>
      <c r="F1484" s="119"/>
      <c r="G1484" s="119"/>
      <c r="H1484" s="119"/>
      <c r="I1484" s="119"/>
      <c r="J1484" s="119"/>
      <c r="K1484" s="119"/>
      <c r="L1484" s="119"/>
      <c r="M1484" s="119"/>
      <c r="N1484" s="119"/>
    </row>
    <row r="1485" spans="1:14" x14ac:dyDescent="0.25">
      <c r="A1485" s="119"/>
      <c r="B1485" s="119"/>
      <c r="C1485" s="119"/>
      <c r="D1485" s="119"/>
      <c r="E1485" s="119"/>
      <c r="F1485" s="119"/>
      <c r="G1485" s="119"/>
      <c r="H1485" s="119"/>
      <c r="I1485" s="119"/>
      <c r="J1485" s="119"/>
      <c r="K1485" s="119"/>
      <c r="L1485" s="119"/>
      <c r="M1485" s="119"/>
      <c r="N1485" s="119"/>
    </row>
    <row r="1486" spans="1:14" x14ac:dyDescent="0.25">
      <c r="A1486" s="119"/>
      <c r="B1486" s="119"/>
      <c r="C1486" s="119"/>
      <c r="D1486" s="119"/>
      <c r="E1486" s="119"/>
      <c r="F1486" s="119"/>
      <c r="G1486" s="119"/>
      <c r="H1486" s="119"/>
      <c r="I1486" s="119"/>
      <c r="J1486" s="119"/>
      <c r="K1486" s="119"/>
      <c r="L1486" s="119"/>
      <c r="M1486" s="119"/>
      <c r="N1486" s="119"/>
    </row>
    <row r="1487" spans="1:14" x14ac:dyDescent="0.25">
      <c r="A1487" s="119"/>
      <c r="B1487" s="119"/>
      <c r="C1487" s="119"/>
      <c r="D1487" s="119"/>
      <c r="E1487" s="119"/>
      <c r="F1487" s="119"/>
      <c r="G1487" s="119"/>
      <c r="H1487" s="119"/>
      <c r="I1487" s="119"/>
      <c r="J1487" s="119"/>
      <c r="K1487" s="119"/>
      <c r="L1487" s="119"/>
      <c r="M1487" s="119"/>
      <c r="N1487" s="119"/>
    </row>
    <row r="1488" spans="1:14" x14ac:dyDescent="0.25">
      <c r="A1488" s="119"/>
      <c r="B1488" s="119"/>
      <c r="C1488" s="119"/>
      <c r="D1488" s="119"/>
      <c r="E1488" s="119"/>
      <c r="F1488" s="119"/>
      <c r="G1488" s="119"/>
      <c r="H1488" s="119"/>
      <c r="I1488" s="119"/>
      <c r="J1488" s="119"/>
      <c r="K1488" s="119"/>
      <c r="L1488" s="119"/>
      <c r="M1488" s="119"/>
      <c r="N1488" s="119"/>
    </row>
    <row r="1489" spans="1:14" x14ac:dyDescent="0.25">
      <c r="A1489" s="119"/>
      <c r="B1489" s="119"/>
      <c r="C1489" s="119"/>
      <c r="D1489" s="119"/>
      <c r="E1489" s="119"/>
      <c r="F1489" s="119"/>
      <c r="G1489" s="119"/>
      <c r="H1489" s="119"/>
      <c r="I1489" s="119"/>
      <c r="J1489" s="119"/>
      <c r="K1489" s="119"/>
      <c r="L1489" s="119"/>
      <c r="M1489" s="119"/>
      <c r="N1489" s="119"/>
    </row>
    <row r="1490" spans="1:14" x14ac:dyDescent="0.25">
      <c r="A1490" s="119"/>
      <c r="B1490" s="119"/>
      <c r="C1490" s="119"/>
      <c r="D1490" s="119"/>
      <c r="E1490" s="119"/>
      <c r="F1490" s="119"/>
      <c r="G1490" s="119"/>
      <c r="H1490" s="119"/>
      <c r="I1490" s="119"/>
      <c r="J1490" s="119"/>
      <c r="K1490" s="119"/>
      <c r="L1490" s="119"/>
      <c r="M1490" s="119"/>
      <c r="N1490" s="119"/>
    </row>
    <row r="1491" spans="1:14" x14ac:dyDescent="0.25">
      <c r="A1491" s="119"/>
      <c r="B1491" s="119"/>
      <c r="C1491" s="119"/>
      <c r="D1491" s="119"/>
      <c r="E1491" s="119"/>
      <c r="F1491" s="119"/>
      <c r="G1491" s="119"/>
      <c r="H1491" s="119"/>
      <c r="I1491" s="119"/>
      <c r="J1491" s="119"/>
      <c r="K1491" s="119"/>
      <c r="L1491" s="119"/>
      <c r="M1491" s="119"/>
      <c r="N1491" s="119"/>
    </row>
    <row r="1492" spans="1:14" x14ac:dyDescent="0.25">
      <c r="A1492" s="119"/>
      <c r="B1492" s="119"/>
      <c r="C1492" s="119"/>
      <c r="D1492" s="119"/>
      <c r="E1492" s="119"/>
      <c r="F1492" s="119"/>
      <c r="G1492" s="119"/>
      <c r="H1492" s="119"/>
      <c r="I1492" s="119"/>
      <c r="J1492" s="119"/>
      <c r="K1492" s="119"/>
      <c r="L1492" s="119"/>
      <c r="M1492" s="119"/>
      <c r="N1492" s="119"/>
    </row>
    <row r="1493" spans="1:14" x14ac:dyDescent="0.25">
      <c r="A1493" s="119"/>
      <c r="B1493" s="119"/>
      <c r="C1493" s="119"/>
      <c r="D1493" s="119"/>
      <c r="E1493" s="119"/>
      <c r="F1493" s="119"/>
      <c r="G1493" s="119"/>
      <c r="H1493" s="119"/>
      <c r="I1493" s="119"/>
      <c r="J1493" s="119"/>
      <c r="K1493" s="119"/>
      <c r="L1493" s="119"/>
      <c r="M1493" s="119"/>
      <c r="N1493" s="119"/>
    </row>
    <row r="1494" spans="1:14" x14ac:dyDescent="0.25">
      <c r="A1494" s="119"/>
      <c r="B1494" s="119"/>
      <c r="C1494" s="119"/>
      <c r="D1494" s="119"/>
      <c r="E1494" s="119"/>
      <c r="F1494" s="119"/>
      <c r="G1494" s="119"/>
      <c r="H1494" s="119"/>
      <c r="I1494" s="119"/>
      <c r="J1494" s="119"/>
      <c r="K1494" s="119"/>
      <c r="L1494" s="119"/>
      <c r="M1494" s="119"/>
      <c r="N1494" s="119"/>
    </row>
    <row r="1495" spans="1:14" x14ac:dyDescent="0.25">
      <c r="A1495" s="119"/>
      <c r="B1495" s="119"/>
      <c r="C1495" s="119"/>
      <c r="D1495" s="119"/>
      <c r="E1495" s="119"/>
      <c r="F1495" s="119"/>
      <c r="G1495" s="119"/>
      <c r="H1495" s="119"/>
      <c r="I1495" s="119"/>
      <c r="J1495" s="119"/>
      <c r="K1495" s="119"/>
      <c r="L1495" s="119"/>
      <c r="M1495" s="119"/>
      <c r="N1495" s="119"/>
    </row>
    <row r="1496" spans="1:14" x14ac:dyDescent="0.25">
      <c r="A1496" s="119"/>
      <c r="B1496" s="119"/>
      <c r="C1496" s="119"/>
      <c r="D1496" s="119"/>
      <c r="E1496" s="119"/>
      <c r="F1496" s="119"/>
      <c r="G1496" s="119"/>
      <c r="H1496" s="119"/>
      <c r="I1496" s="119"/>
      <c r="J1496" s="119"/>
      <c r="K1496" s="119"/>
      <c r="L1496" s="119"/>
      <c r="M1496" s="119"/>
      <c r="N1496" s="119"/>
    </row>
    <row r="1497" spans="1:14" x14ac:dyDescent="0.25">
      <c r="A1497" s="119"/>
      <c r="B1497" s="119"/>
      <c r="C1497" s="119"/>
      <c r="D1497" s="119"/>
      <c r="E1497" s="119"/>
      <c r="F1497" s="119"/>
      <c r="G1497" s="119"/>
      <c r="H1497" s="119"/>
      <c r="I1497" s="119"/>
      <c r="J1497" s="119"/>
      <c r="K1497" s="119"/>
      <c r="L1497" s="119"/>
      <c r="M1497" s="119"/>
      <c r="N1497" s="119"/>
    </row>
    <row r="1498" spans="1:14" x14ac:dyDescent="0.25">
      <c r="A1498" s="119"/>
      <c r="B1498" s="119"/>
      <c r="C1498" s="119"/>
      <c r="D1498" s="119"/>
      <c r="E1498" s="119"/>
      <c r="F1498" s="119"/>
      <c r="G1498" s="119"/>
      <c r="H1498" s="119"/>
      <c r="I1498" s="119"/>
      <c r="J1498" s="119"/>
      <c r="K1498" s="119"/>
      <c r="L1498" s="119"/>
      <c r="M1498" s="119"/>
      <c r="N1498" s="119"/>
    </row>
    <row r="1499" spans="1:14" x14ac:dyDescent="0.25">
      <c r="A1499" s="119"/>
      <c r="B1499" s="119"/>
      <c r="C1499" s="119"/>
      <c r="D1499" s="119"/>
      <c r="E1499" s="119"/>
      <c r="F1499" s="119"/>
      <c r="G1499" s="119"/>
      <c r="H1499" s="119"/>
      <c r="I1499" s="119"/>
      <c r="J1499" s="119"/>
      <c r="K1499" s="119"/>
      <c r="L1499" s="119"/>
      <c r="M1499" s="119"/>
      <c r="N1499" s="119"/>
    </row>
    <row r="1500" spans="1:14" x14ac:dyDescent="0.25">
      <c r="A1500" s="119"/>
      <c r="B1500" s="119"/>
      <c r="C1500" s="119"/>
      <c r="D1500" s="119"/>
      <c r="E1500" s="119"/>
      <c r="F1500" s="119"/>
      <c r="G1500" s="119"/>
      <c r="H1500" s="119"/>
      <c r="I1500" s="119"/>
      <c r="J1500" s="119"/>
      <c r="K1500" s="119"/>
      <c r="L1500" s="119"/>
      <c r="M1500" s="119"/>
      <c r="N1500" s="119"/>
    </row>
    <row r="1501" spans="1:14" x14ac:dyDescent="0.25">
      <c r="A1501" s="119"/>
      <c r="B1501" s="119"/>
      <c r="C1501" s="119"/>
      <c r="D1501" s="119"/>
      <c r="E1501" s="119"/>
      <c r="F1501" s="119"/>
      <c r="G1501" s="119"/>
      <c r="H1501" s="119"/>
      <c r="I1501" s="119"/>
      <c r="J1501" s="119"/>
      <c r="K1501" s="119"/>
      <c r="L1501" s="119"/>
      <c r="M1501" s="119"/>
      <c r="N1501" s="119"/>
    </row>
    <row r="1502" spans="1:14" x14ac:dyDescent="0.25">
      <c r="A1502" s="119"/>
      <c r="B1502" s="119"/>
      <c r="C1502" s="119"/>
      <c r="D1502" s="119"/>
      <c r="E1502" s="119"/>
      <c r="F1502" s="119"/>
      <c r="G1502" s="119"/>
      <c r="H1502" s="119"/>
      <c r="I1502" s="119"/>
      <c r="J1502" s="119"/>
      <c r="K1502" s="119"/>
      <c r="L1502" s="119"/>
      <c r="M1502" s="119"/>
      <c r="N1502" s="119"/>
    </row>
    <row r="1503" spans="1:14" x14ac:dyDescent="0.25">
      <c r="A1503" s="119"/>
      <c r="B1503" s="119"/>
      <c r="C1503" s="119"/>
      <c r="D1503" s="119"/>
      <c r="E1503" s="119"/>
      <c r="F1503" s="119"/>
      <c r="G1503" s="119"/>
      <c r="H1503" s="119"/>
      <c r="I1503" s="119"/>
      <c r="J1503" s="119"/>
      <c r="K1503" s="119"/>
      <c r="L1503" s="119"/>
      <c r="M1503" s="119"/>
      <c r="N1503" s="119"/>
    </row>
    <row r="1504" spans="1:14" x14ac:dyDescent="0.25">
      <c r="A1504" s="119"/>
      <c r="B1504" s="119"/>
      <c r="C1504" s="119"/>
      <c r="D1504" s="119"/>
      <c r="E1504" s="119"/>
      <c r="F1504" s="119"/>
      <c r="G1504" s="119"/>
      <c r="H1504" s="119"/>
      <c r="I1504" s="119"/>
      <c r="J1504" s="119"/>
      <c r="K1504" s="119"/>
      <c r="L1504" s="119"/>
      <c r="M1504" s="119"/>
      <c r="N1504" s="119"/>
    </row>
    <row r="1505" spans="1:14" x14ac:dyDescent="0.25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19"/>
      <c r="L1505" s="119"/>
      <c r="M1505" s="119"/>
      <c r="N1505" s="119"/>
    </row>
    <row r="1506" spans="1:14" x14ac:dyDescent="0.25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19"/>
      <c r="L1506" s="119"/>
      <c r="M1506" s="119"/>
      <c r="N1506" s="119"/>
    </row>
    <row r="1507" spans="1:14" x14ac:dyDescent="0.25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19"/>
      <c r="L1507" s="119"/>
      <c r="M1507" s="119"/>
      <c r="N1507" s="119"/>
    </row>
    <row r="1508" spans="1:14" x14ac:dyDescent="0.25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19"/>
      <c r="L1508" s="119"/>
      <c r="M1508" s="119"/>
      <c r="N1508" s="119"/>
    </row>
    <row r="1509" spans="1:14" x14ac:dyDescent="0.25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19"/>
      <c r="L1509" s="119"/>
      <c r="M1509" s="119"/>
      <c r="N1509" s="119"/>
    </row>
    <row r="1510" spans="1:14" x14ac:dyDescent="0.25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19"/>
      <c r="L1510" s="119"/>
      <c r="M1510" s="119"/>
      <c r="N1510" s="119"/>
    </row>
    <row r="1511" spans="1:14" x14ac:dyDescent="0.25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19"/>
      <c r="L1511" s="119"/>
      <c r="M1511" s="119"/>
      <c r="N1511" s="119"/>
    </row>
    <row r="1512" spans="1:14" x14ac:dyDescent="0.25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19"/>
      <c r="L1512" s="119"/>
      <c r="M1512" s="119"/>
      <c r="N1512" s="119"/>
    </row>
    <row r="1513" spans="1:14" x14ac:dyDescent="0.25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19"/>
      <c r="L1513" s="119"/>
      <c r="M1513" s="119"/>
      <c r="N1513" s="119"/>
    </row>
    <row r="1514" spans="1:14" x14ac:dyDescent="0.25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19"/>
      <c r="L1514" s="119"/>
      <c r="M1514" s="119"/>
      <c r="N1514" s="119"/>
    </row>
    <row r="1515" spans="1:14" x14ac:dyDescent="0.25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19"/>
      <c r="L1515" s="119"/>
      <c r="M1515" s="119"/>
      <c r="N1515" s="119"/>
    </row>
    <row r="1516" spans="1:14" x14ac:dyDescent="0.25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19"/>
      <c r="L1516" s="119"/>
      <c r="M1516" s="119"/>
      <c r="N1516" s="119"/>
    </row>
    <row r="1517" spans="1:14" x14ac:dyDescent="0.25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19"/>
      <c r="L1517" s="119"/>
      <c r="M1517" s="119"/>
      <c r="N1517" s="119"/>
    </row>
    <row r="1518" spans="1:14" x14ac:dyDescent="0.25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19"/>
      <c r="L1518" s="119"/>
      <c r="M1518" s="119"/>
      <c r="N1518" s="119"/>
    </row>
    <row r="1519" spans="1:14" x14ac:dyDescent="0.25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19"/>
      <c r="L1519" s="119"/>
      <c r="M1519" s="119"/>
      <c r="N1519" s="119"/>
    </row>
    <row r="1520" spans="1:14" x14ac:dyDescent="0.25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19"/>
      <c r="L1520" s="119"/>
      <c r="M1520" s="119"/>
      <c r="N1520" s="119"/>
    </row>
    <row r="1521" spans="1:14" x14ac:dyDescent="0.25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19"/>
      <c r="L1521" s="119"/>
      <c r="M1521" s="119"/>
      <c r="N1521" s="119"/>
    </row>
    <row r="1522" spans="1:14" x14ac:dyDescent="0.25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19"/>
      <c r="L1522" s="119"/>
      <c r="M1522" s="119"/>
      <c r="N1522" s="119"/>
    </row>
    <row r="1523" spans="1:14" x14ac:dyDescent="0.25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19"/>
      <c r="L1523" s="119"/>
      <c r="M1523" s="119"/>
      <c r="N1523" s="119"/>
    </row>
    <row r="1524" spans="1:14" x14ac:dyDescent="0.25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19"/>
      <c r="L1524" s="119"/>
      <c r="M1524" s="119"/>
      <c r="N1524" s="119"/>
    </row>
    <row r="1525" spans="1:14" x14ac:dyDescent="0.25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19"/>
      <c r="L1525" s="119"/>
      <c r="M1525" s="119"/>
      <c r="N1525" s="119"/>
    </row>
    <row r="1526" spans="1:14" x14ac:dyDescent="0.25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19"/>
      <c r="L1526" s="119"/>
      <c r="M1526" s="119"/>
      <c r="N1526" s="119"/>
    </row>
    <row r="1527" spans="1:14" x14ac:dyDescent="0.25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19"/>
      <c r="L1527" s="119"/>
      <c r="M1527" s="119"/>
      <c r="N1527" s="119"/>
    </row>
    <row r="1528" spans="1:14" x14ac:dyDescent="0.25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19"/>
      <c r="L1528" s="119"/>
      <c r="M1528" s="119"/>
      <c r="N1528" s="119"/>
    </row>
    <row r="1529" spans="1:14" x14ac:dyDescent="0.25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19"/>
      <c r="L1529" s="119"/>
      <c r="M1529" s="119"/>
      <c r="N1529" s="119"/>
    </row>
    <row r="1530" spans="1:14" x14ac:dyDescent="0.25">
      <c r="A1530" s="119"/>
      <c r="B1530" s="119"/>
      <c r="C1530" s="119"/>
      <c r="D1530" s="119"/>
      <c r="E1530" s="119"/>
      <c r="F1530" s="119"/>
      <c r="G1530" s="119"/>
      <c r="H1530" s="119"/>
      <c r="I1530" s="119"/>
      <c r="J1530" s="119"/>
      <c r="K1530" s="119"/>
      <c r="L1530" s="119"/>
      <c r="M1530" s="119"/>
      <c r="N1530" s="119"/>
    </row>
    <row r="1531" spans="1:14" x14ac:dyDescent="0.25">
      <c r="A1531" s="119"/>
      <c r="B1531" s="119"/>
      <c r="C1531" s="119"/>
      <c r="D1531" s="119"/>
      <c r="E1531" s="119"/>
      <c r="F1531" s="119"/>
      <c r="G1531" s="119"/>
      <c r="H1531" s="119"/>
      <c r="I1531" s="119"/>
      <c r="J1531" s="119"/>
      <c r="K1531" s="119"/>
      <c r="L1531" s="119"/>
      <c r="M1531" s="119"/>
      <c r="N1531" s="119"/>
    </row>
    <row r="1532" spans="1:14" x14ac:dyDescent="0.25">
      <c r="A1532" s="119"/>
      <c r="B1532" s="119"/>
      <c r="C1532" s="119"/>
      <c r="D1532" s="119"/>
      <c r="E1532" s="119"/>
      <c r="F1532" s="119"/>
      <c r="G1532" s="119"/>
      <c r="H1532" s="119"/>
      <c r="I1532" s="119"/>
      <c r="J1532" s="119"/>
      <c r="K1532" s="119"/>
      <c r="L1532" s="119"/>
      <c r="M1532" s="119"/>
      <c r="N1532" s="119"/>
    </row>
    <row r="1533" spans="1:14" x14ac:dyDescent="0.25">
      <c r="A1533" s="119"/>
      <c r="B1533" s="119"/>
      <c r="C1533" s="119"/>
      <c r="D1533" s="119"/>
      <c r="E1533" s="119"/>
      <c r="F1533" s="119"/>
      <c r="G1533" s="119"/>
      <c r="H1533" s="119"/>
      <c r="I1533" s="119"/>
      <c r="J1533" s="119"/>
      <c r="K1533" s="119"/>
      <c r="L1533" s="119"/>
      <c r="M1533" s="119"/>
      <c r="N1533" s="119"/>
    </row>
    <row r="1534" spans="1:14" x14ac:dyDescent="0.25">
      <c r="A1534" s="119"/>
      <c r="B1534" s="119"/>
      <c r="C1534" s="119"/>
      <c r="D1534" s="119"/>
      <c r="E1534" s="119"/>
      <c r="F1534" s="119"/>
      <c r="G1534" s="119"/>
      <c r="H1534" s="119"/>
      <c r="I1534" s="119"/>
      <c r="J1534" s="119"/>
      <c r="K1534" s="119"/>
      <c r="L1534" s="119"/>
      <c r="M1534" s="119"/>
      <c r="N1534" s="119"/>
    </row>
    <row r="1535" spans="1:14" x14ac:dyDescent="0.25">
      <c r="A1535" s="119"/>
      <c r="B1535" s="119"/>
      <c r="C1535" s="119"/>
      <c r="D1535" s="119"/>
      <c r="E1535" s="119"/>
      <c r="F1535" s="119"/>
      <c r="G1535" s="119"/>
      <c r="H1535" s="119"/>
      <c r="I1535" s="119"/>
      <c r="J1535" s="119"/>
      <c r="K1535" s="119"/>
      <c r="L1535" s="119"/>
      <c r="M1535" s="119"/>
      <c r="N1535" s="119"/>
    </row>
    <row r="1536" spans="1:14" x14ac:dyDescent="0.25">
      <c r="A1536" s="119"/>
      <c r="B1536" s="119"/>
      <c r="C1536" s="119"/>
      <c r="D1536" s="119"/>
      <c r="E1536" s="119"/>
      <c r="F1536" s="119"/>
      <c r="G1536" s="119"/>
      <c r="H1536" s="119"/>
      <c r="I1536" s="119"/>
      <c r="J1536" s="119"/>
      <c r="K1536" s="119"/>
      <c r="L1536" s="119"/>
      <c r="M1536" s="119"/>
      <c r="N1536" s="119"/>
    </row>
    <row r="1537" spans="1:14" x14ac:dyDescent="0.25">
      <c r="A1537" s="119"/>
      <c r="B1537" s="119"/>
      <c r="C1537" s="119"/>
      <c r="D1537" s="119"/>
      <c r="E1537" s="119"/>
      <c r="F1537" s="119"/>
      <c r="G1537" s="119"/>
      <c r="H1537" s="119"/>
      <c r="I1537" s="119"/>
      <c r="J1537" s="119"/>
      <c r="K1537" s="119"/>
      <c r="L1537" s="119"/>
      <c r="M1537" s="119"/>
      <c r="N1537" s="119"/>
    </row>
    <row r="1538" spans="1:14" x14ac:dyDescent="0.25">
      <c r="A1538" s="119"/>
      <c r="B1538" s="119"/>
      <c r="C1538" s="119"/>
      <c r="D1538" s="119"/>
      <c r="E1538" s="119"/>
      <c r="F1538" s="119"/>
      <c r="G1538" s="119"/>
      <c r="H1538" s="119"/>
      <c r="I1538" s="119"/>
      <c r="J1538" s="119"/>
      <c r="K1538" s="119"/>
      <c r="L1538" s="119"/>
      <c r="M1538" s="119"/>
      <c r="N1538" s="119"/>
    </row>
    <row r="1539" spans="1:14" x14ac:dyDescent="0.25">
      <c r="A1539" s="119"/>
      <c r="B1539" s="119"/>
      <c r="C1539" s="119"/>
      <c r="D1539" s="119"/>
      <c r="E1539" s="119"/>
      <c r="F1539" s="119"/>
      <c r="G1539" s="119"/>
      <c r="H1539" s="119"/>
      <c r="I1539" s="119"/>
      <c r="J1539" s="119"/>
      <c r="K1539" s="119"/>
      <c r="L1539" s="119"/>
      <c r="M1539" s="119"/>
      <c r="N1539" s="119"/>
    </row>
    <row r="1540" spans="1:14" x14ac:dyDescent="0.25">
      <c r="A1540" s="119"/>
      <c r="B1540" s="119"/>
      <c r="C1540" s="119"/>
      <c r="D1540" s="119"/>
      <c r="E1540" s="119"/>
      <c r="F1540" s="119"/>
      <c r="G1540" s="119"/>
      <c r="H1540" s="119"/>
      <c r="I1540" s="119"/>
      <c r="J1540" s="119"/>
      <c r="K1540" s="119"/>
      <c r="L1540" s="119"/>
      <c r="M1540" s="119"/>
      <c r="N1540" s="119"/>
    </row>
    <row r="1541" spans="1:14" x14ac:dyDescent="0.25">
      <c r="A1541" s="119"/>
      <c r="B1541" s="119"/>
      <c r="C1541" s="119"/>
      <c r="D1541" s="119"/>
      <c r="E1541" s="119"/>
      <c r="F1541" s="119"/>
      <c r="G1541" s="119"/>
      <c r="H1541" s="119"/>
      <c r="I1541" s="119"/>
      <c r="J1541" s="119"/>
      <c r="K1541" s="119"/>
      <c r="L1541" s="119"/>
      <c r="M1541" s="119"/>
      <c r="N1541" s="119"/>
    </row>
    <row r="1542" spans="1:14" x14ac:dyDescent="0.25">
      <c r="A1542" s="119"/>
      <c r="B1542" s="119"/>
      <c r="C1542" s="119"/>
      <c r="D1542" s="119"/>
      <c r="E1542" s="119"/>
      <c r="F1542" s="119"/>
      <c r="G1542" s="119"/>
      <c r="H1542" s="119"/>
      <c r="I1542" s="119"/>
      <c r="J1542" s="119"/>
      <c r="K1542" s="119"/>
      <c r="L1542" s="119"/>
      <c r="M1542" s="119"/>
      <c r="N1542" s="119"/>
    </row>
    <row r="1543" spans="1:14" x14ac:dyDescent="0.25">
      <c r="A1543" s="119"/>
      <c r="B1543" s="119"/>
      <c r="C1543" s="119"/>
      <c r="D1543" s="119"/>
      <c r="E1543" s="119"/>
      <c r="F1543" s="119"/>
      <c r="G1543" s="119"/>
      <c r="H1543" s="119"/>
      <c r="I1543" s="119"/>
      <c r="J1543" s="119"/>
      <c r="K1543" s="119"/>
      <c r="L1543" s="119"/>
      <c r="M1543" s="119"/>
      <c r="N1543" s="119"/>
    </row>
    <row r="1544" spans="1:14" x14ac:dyDescent="0.25">
      <c r="A1544" s="119"/>
      <c r="B1544" s="119"/>
      <c r="C1544" s="119"/>
      <c r="D1544" s="119"/>
      <c r="E1544" s="119"/>
      <c r="F1544" s="119"/>
      <c r="G1544" s="119"/>
      <c r="H1544" s="119"/>
      <c r="I1544" s="119"/>
      <c r="J1544" s="119"/>
      <c r="K1544" s="119"/>
      <c r="L1544" s="119"/>
      <c r="M1544" s="119"/>
      <c r="N1544" s="119"/>
    </row>
    <row r="1545" spans="1:14" x14ac:dyDescent="0.25">
      <c r="A1545" s="119"/>
      <c r="B1545" s="119"/>
      <c r="C1545" s="119"/>
      <c r="D1545" s="119"/>
      <c r="E1545" s="119"/>
      <c r="F1545" s="119"/>
      <c r="G1545" s="119"/>
      <c r="H1545" s="119"/>
      <c r="I1545" s="119"/>
      <c r="J1545" s="119"/>
      <c r="K1545" s="119"/>
      <c r="L1545" s="119"/>
      <c r="M1545" s="119"/>
      <c r="N1545" s="119"/>
    </row>
    <row r="1546" spans="1:14" x14ac:dyDescent="0.25">
      <c r="A1546" s="119"/>
      <c r="B1546" s="119"/>
      <c r="C1546" s="119"/>
      <c r="D1546" s="119"/>
      <c r="E1546" s="119"/>
      <c r="F1546" s="119"/>
      <c r="G1546" s="119"/>
      <c r="H1546" s="119"/>
      <c r="I1546" s="119"/>
      <c r="J1546" s="119"/>
      <c r="K1546" s="119"/>
      <c r="L1546" s="119"/>
      <c r="M1546" s="119"/>
      <c r="N1546" s="119"/>
    </row>
    <row r="1547" spans="1:14" x14ac:dyDescent="0.25">
      <c r="A1547" s="119"/>
      <c r="B1547" s="119"/>
      <c r="C1547" s="119"/>
      <c r="D1547" s="119"/>
      <c r="E1547" s="119"/>
      <c r="F1547" s="119"/>
      <c r="G1547" s="119"/>
      <c r="H1547" s="119"/>
      <c r="I1547" s="119"/>
      <c r="J1547" s="119"/>
      <c r="K1547" s="119"/>
      <c r="L1547" s="119"/>
      <c r="M1547" s="119"/>
      <c r="N1547" s="119"/>
    </row>
    <row r="1548" spans="1:14" x14ac:dyDescent="0.25">
      <c r="A1548" s="119"/>
      <c r="B1548" s="119"/>
      <c r="C1548" s="119"/>
      <c r="D1548" s="119"/>
      <c r="E1548" s="119"/>
      <c r="F1548" s="119"/>
      <c r="G1548" s="119"/>
      <c r="H1548" s="119"/>
      <c r="I1548" s="119"/>
      <c r="J1548" s="119"/>
      <c r="K1548" s="119"/>
      <c r="L1548" s="119"/>
      <c r="M1548" s="119"/>
      <c r="N1548" s="119"/>
    </row>
    <row r="1549" spans="1:14" x14ac:dyDescent="0.25">
      <c r="A1549" s="119"/>
      <c r="B1549" s="119"/>
      <c r="C1549" s="119"/>
      <c r="D1549" s="119"/>
      <c r="E1549" s="119"/>
      <c r="F1549" s="119"/>
      <c r="G1549" s="119"/>
      <c r="H1549" s="119"/>
      <c r="I1549" s="119"/>
      <c r="J1549" s="119"/>
      <c r="K1549" s="119"/>
      <c r="L1549" s="119"/>
      <c r="M1549" s="119"/>
      <c r="N1549" s="119"/>
    </row>
    <row r="1550" spans="1:14" x14ac:dyDescent="0.25">
      <c r="A1550" s="119"/>
      <c r="B1550" s="119"/>
      <c r="C1550" s="119"/>
      <c r="D1550" s="119"/>
      <c r="E1550" s="119"/>
      <c r="F1550" s="119"/>
      <c r="G1550" s="119"/>
      <c r="H1550" s="119"/>
      <c r="I1550" s="119"/>
      <c r="J1550" s="119"/>
      <c r="K1550" s="119"/>
      <c r="L1550" s="119"/>
      <c r="M1550" s="119"/>
      <c r="N1550" s="119"/>
    </row>
    <row r="1551" spans="1:14" x14ac:dyDescent="0.25">
      <c r="A1551" s="119"/>
      <c r="B1551" s="119"/>
      <c r="C1551" s="119"/>
      <c r="D1551" s="119"/>
      <c r="E1551" s="119"/>
      <c r="F1551" s="119"/>
      <c r="G1551" s="119"/>
      <c r="H1551" s="119"/>
      <c r="I1551" s="119"/>
      <c r="J1551" s="119"/>
      <c r="K1551" s="119"/>
      <c r="L1551" s="119"/>
      <c r="M1551" s="119"/>
      <c r="N1551" s="119"/>
    </row>
    <row r="1552" spans="1:14" x14ac:dyDescent="0.25">
      <c r="A1552" s="119"/>
      <c r="B1552" s="119"/>
      <c r="C1552" s="119"/>
      <c r="D1552" s="119"/>
      <c r="E1552" s="119"/>
      <c r="F1552" s="119"/>
      <c r="G1552" s="119"/>
      <c r="H1552" s="119"/>
      <c r="I1552" s="119"/>
      <c r="J1552" s="119"/>
      <c r="K1552" s="119"/>
      <c r="L1552" s="119"/>
      <c r="M1552" s="119"/>
      <c r="N1552" s="119"/>
    </row>
    <row r="1553" spans="1:14" x14ac:dyDescent="0.25">
      <c r="A1553" s="119"/>
      <c r="B1553" s="119"/>
      <c r="C1553" s="119"/>
      <c r="D1553" s="119"/>
      <c r="E1553" s="119"/>
      <c r="F1553" s="119"/>
      <c r="G1553" s="119"/>
      <c r="H1553" s="119"/>
      <c r="I1553" s="119"/>
      <c r="J1553" s="119"/>
      <c r="K1553" s="119"/>
      <c r="L1553" s="119"/>
      <c r="M1553" s="119"/>
      <c r="N1553" s="119"/>
    </row>
    <row r="1554" spans="1:14" x14ac:dyDescent="0.25">
      <c r="A1554" s="119"/>
      <c r="B1554" s="119"/>
      <c r="C1554" s="119"/>
      <c r="D1554" s="119"/>
      <c r="E1554" s="119"/>
      <c r="F1554" s="119"/>
      <c r="G1554" s="119"/>
      <c r="H1554" s="119"/>
      <c r="I1554" s="119"/>
      <c r="J1554" s="119"/>
      <c r="K1554" s="119"/>
      <c r="L1554" s="119"/>
      <c r="M1554" s="119"/>
      <c r="N1554" s="119"/>
    </row>
    <row r="1555" spans="1:14" x14ac:dyDescent="0.25">
      <c r="A1555" s="119"/>
      <c r="B1555" s="119"/>
      <c r="C1555" s="119"/>
      <c r="D1555" s="119"/>
      <c r="E1555" s="119"/>
      <c r="F1555" s="119"/>
      <c r="G1555" s="119"/>
      <c r="H1555" s="119"/>
      <c r="I1555" s="119"/>
      <c r="J1555" s="119"/>
      <c r="K1555" s="119"/>
      <c r="L1555" s="119"/>
      <c r="M1555" s="119"/>
      <c r="N1555" s="119"/>
    </row>
    <row r="1556" spans="1:14" x14ac:dyDescent="0.25">
      <c r="A1556" s="119"/>
      <c r="B1556" s="119"/>
      <c r="C1556" s="119"/>
      <c r="D1556" s="119"/>
      <c r="E1556" s="119"/>
      <c r="F1556" s="119"/>
      <c r="G1556" s="119"/>
      <c r="H1556" s="119"/>
      <c r="I1556" s="119"/>
      <c r="J1556" s="119"/>
      <c r="K1556" s="119"/>
      <c r="L1556" s="119"/>
      <c r="M1556" s="119"/>
      <c r="N1556" s="119"/>
    </row>
    <row r="1557" spans="1:14" x14ac:dyDescent="0.25">
      <c r="A1557" s="119"/>
      <c r="B1557" s="119"/>
      <c r="C1557" s="119"/>
      <c r="D1557" s="119"/>
      <c r="E1557" s="119"/>
      <c r="F1557" s="119"/>
      <c r="G1557" s="119"/>
      <c r="H1557" s="119"/>
      <c r="I1557" s="119"/>
      <c r="J1557" s="119"/>
      <c r="K1557" s="119"/>
      <c r="L1557" s="119"/>
      <c r="M1557" s="119"/>
      <c r="N1557" s="119"/>
    </row>
    <row r="1558" spans="1:14" x14ac:dyDescent="0.25">
      <c r="A1558" s="119"/>
      <c r="B1558" s="119"/>
      <c r="C1558" s="119"/>
      <c r="D1558" s="119"/>
      <c r="E1558" s="119"/>
      <c r="F1558" s="119"/>
      <c r="G1558" s="119"/>
      <c r="H1558" s="119"/>
      <c r="I1558" s="119"/>
      <c r="J1558" s="119"/>
      <c r="K1558" s="119"/>
      <c r="L1558" s="119"/>
      <c r="M1558" s="119"/>
      <c r="N1558" s="119"/>
    </row>
    <row r="1559" spans="1:14" x14ac:dyDescent="0.25">
      <c r="A1559" s="119"/>
      <c r="B1559" s="119"/>
      <c r="C1559" s="119"/>
      <c r="D1559" s="119"/>
      <c r="E1559" s="119"/>
      <c r="F1559" s="119"/>
      <c r="G1559" s="119"/>
      <c r="H1559" s="119"/>
      <c r="I1559" s="119"/>
      <c r="J1559" s="119"/>
      <c r="K1559" s="119"/>
      <c r="L1559" s="119"/>
      <c r="M1559" s="119"/>
      <c r="N1559" s="119"/>
    </row>
    <row r="1560" spans="1:14" x14ac:dyDescent="0.25">
      <c r="A1560" s="119"/>
      <c r="B1560" s="119"/>
      <c r="C1560" s="119"/>
      <c r="D1560" s="119"/>
      <c r="E1560" s="119"/>
      <c r="F1560" s="119"/>
      <c r="G1560" s="119"/>
      <c r="H1560" s="119"/>
      <c r="I1560" s="119"/>
      <c r="J1560" s="119"/>
      <c r="K1560" s="119"/>
      <c r="L1560" s="119"/>
      <c r="M1560" s="119"/>
      <c r="N1560" s="119"/>
    </row>
    <row r="1561" spans="1:14" x14ac:dyDescent="0.25">
      <c r="A1561" s="119"/>
      <c r="B1561" s="119"/>
      <c r="C1561" s="119"/>
      <c r="D1561" s="119"/>
      <c r="E1561" s="119"/>
      <c r="F1561" s="119"/>
      <c r="G1561" s="119"/>
      <c r="H1561" s="119"/>
      <c r="I1561" s="119"/>
      <c r="J1561" s="119"/>
      <c r="K1561" s="119"/>
      <c r="L1561" s="119"/>
      <c r="M1561" s="119"/>
      <c r="N1561" s="119"/>
    </row>
    <row r="1562" spans="1:14" x14ac:dyDescent="0.25">
      <c r="A1562" s="119"/>
      <c r="B1562" s="119"/>
      <c r="C1562" s="119"/>
      <c r="D1562" s="119"/>
      <c r="E1562" s="119"/>
      <c r="F1562" s="119"/>
      <c r="G1562" s="119"/>
      <c r="H1562" s="119"/>
      <c r="I1562" s="119"/>
      <c r="J1562" s="119"/>
      <c r="K1562" s="119"/>
      <c r="L1562" s="119"/>
      <c r="M1562" s="119"/>
      <c r="N1562" s="119"/>
    </row>
    <row r="1563" spans="1:14" x14ac:dyDescent="0.25">
      <c r="A1563" s="119"/>
      <c r="B1563" s="119"/>
      <c r="C1563" s="119"/>
      <c r="D1563" s="119"/>
      <c r="E1563" s="119"/>
      <c r="F1563" s="119"/>
      <c r="G1563" s="119"/>
      <c r="H1563" s="119"/>
      <c r="I1563" s="119"/>
      <c r="J1563" s="119"/>
      <c r="K1563" s="119"/>
      <c r="L1563" s="119"/>
      <c r="M1563" s="119"/>
      <c r="N1563" s="119"/>
    </row>
    <row r="1564" spans="1:14" x14ac:dyDescent="0.25">
      <c r="A1564" s="119"/>
      <c r="B1564" s="119"/>
      <c r="C1564" s="119"/>
      <c r="D1564" s="119"/>
      <c r="E1564" s="119"/>
      <c r="F1564" s="119"/>
      <c r="G1564" s="119"/>
      <c r="H1564" s="119"/>
      <c r="I1564" s="119"/>
      <c r="J1564" s="119"/>
      <c r="K1564" s="119"/>
      <c r="L1564" s="119"/>
      <c r="M1564" s="119"/>
      <c r="N1564" s="119"/>
    </row>
    <row r="1565" spans="1:14" x14ac:dyDescent="0.25">
      <c r="A1565" s="119"/>
      <c r="B1565" s="119"/>
      <c r="C1565" s="119"/>
      <c r="D1565" s="119"/>
      <c r="E1565" s="119"/>
      <c r="F1565" s="119"/>
      <c r="G1565" s="119"/>
      <c r="H1565" s="119"/>
      <c r="I1565" s="119"/>
      <c r="J1565" s="119"/>
      <c r="K1565" s="119"/>
      <c r="L1565" s="119"/>
      <c r="M1565" s="119"/>
      <c r="N1565" s="119"/>
    </row>
    <row r="1566" spans="1:14" x14ac:dyDescent="0.25">
      <c r="A1566" s="119"/>
      <c r="B1566" s="119"/>
      <c r="C1566" s="119"/>
      <c r="D1566" s="119"/>
      <c r="E1566" s="119"/>
      <c r="F1566" s="119"/>
      <c r="G1566" s="119"/>
      <c r="H1566" s="119"/>
      <c r="I1566" s="119"/>
      <c r="J1566" s="119"/>
      <c r="K1566" s="119"/>
      <c r="L1566" s="119"/>
      <c r="M1566" s="119"/>
      <c r="N1566" s="119"/>
    </row>
    <row r="1567" spans="1:14" x14ac:dyDescent="0.25">
      <c r="A1567" s="119"/>
      <c r="B1567" s="119"/>
      <c r="C1567" s="119"/>
      <c r="D1567" s="119"/>
      <c r="E1567" s="119"/>
      <c r="F1567" s="119"/>
      <c r="G1567" s="119"/>
      <c r="H1567" s="119"/>
      <c r="I1567" s="119"/>
      <c r="J1567" s="119"/>
      <c r="K1567" s="119"/>
      <c r="L1567" s="119"/>
      <c r="M1567" s="119"/>
      <c r="N1567" s="119"/>
    </row>
    <row r="1568" spans="1:14" x14ac:dyDescent="0.25">
      <c r="A1568" s="119"/>
      <c r="B1568" s="119"/>
      <c r="C1568" s="119"/>
      <c r="D1568" s="119"/>
      <c r="E1568" s="119"/>
      <c r="F1568" s="119"/>
      <c r="G1568" s="119"/>
      <c r="H1568" s="119"/>
      <c r="I1568" s="119"/>
      <c r="J1568" s="119"/>
      <c r="K1568" s="119"/>
      <c r="L1568" s="119"/>
      <c r="M1568" s="119"/>
      <c r="N1568" s="119"/>
    </row>
    <row r="1569" spans="1:14" x14ac:dyDescent="0.25">
      <c r="A1569" s="119"/>
      <c r="B1569" s="119"/>
      <c r="C1569" s="119"/>
      <c r="D1569" s="119"/>
      <c r="E1569" s="119"/>
      <c r="F1569" s="119"/>
      <c r="G1569" s="119"/>
      <c r="H1569" s="119"/>
      <c r="I1569" s="119"/>
      <c r="J1569" s="119"/>
      <c r="K1569" s="119"/>
      <c r="L1569" s="119"/>
      <c r="M1569" s="119"/>
      <c r="N1569" s="119"/>
    </row>
    <row r="1570" spans="1:14" x14ac:dyDescent="0.25">
      <c r="A1570" s="119"/>
      <c r="B1570" s="119"/>
      <c r="C1570" s="119"/>
      <c r="D1570" s="119"/>
      <c r="E1570" s="119"/>
      <c r="F1570" s="119"/>
      <c r="G1570" s="119"/>
      <c r="H1570" s="119"/>
      <c r="I1570" s="119"/>
      <c r="J1570" s="119"/>
      <c r="K1570" s="119"/>
      <c r="L1570" s="119"/>
      <c r="M1570" s="119"/>
      <c r="N1570" s="119"/>
    </row>
    <row r="1571" spans="1:14" x14ac:dyDescent="0.25">
      <c r="A1571" s="119"/>
      <c r="B1571" s="119"/>
      <c r="C1571" s="119"/>
      <c r="D1571" s="119"/>
      <c r="E1571" s="119"/>
      <c r="F1571" s="119"/>
      <c r="G1571" s="119"/>
      <c r="H1571" s="119"/>
      <c r="I1571" s="119"/>
      <c r="J1571" s="119"/>
      <c r="K1571" s="119"/>
      <c r="L1571" s="119"/>
      <c r="M1571" s="119"/>
      <c r="N1571" s="119"/>
    </row>
    <row r="1572" spans="1:14" x14ac:dyDescent="0.25">
      <c r="A1572" s="119"/>
      <c r="B1572" s="119"/>
      <c r="C1572" s="119"/>
      <c r="D1572" s="119"/>
      <c r="E1572" s="119"/>
      <c r="F1572" s="119"/>
      <c r="G1572" s="119"/>
      <c r="H1572" s="119"/>
      <c r="I1572" s="119"/>
      <c r="J1572" s="119"/>
      <c r="K1572" s="119"/>
      <c r="L1572" s="119"/>
      <c r="M1572" s="119"/>
      <c r="N1572" s="119"/>
    </row>
    <row r="1573" spans="1:14" x14ac:dyDescent="0.25">
      <c r="A1573" s="119"/>
      <c r="B1573" s="119"/>
      <c r="C1573" s="119"/>
      <c r="D1573" s="119"/>
      <c r="E1573" s="119"/>
      <c r="F1573" s="119"/>
      <c r="G1573" s="119"/>
      <c r="H1573" s="119"/>
      <c r="I1573" s="119"/>
      <c r="J1573" s="119"/>
      <c r="K1573" s="119"/>
      <c r="L1573" s="119"/>
      <c r="M1573" s="119"/>
      <c r="N1573" s="119"/>
    </row>
    <row r="1574" spans="1:14" x14ac:dyDescent="0.25">
      <c r="A1574" s="119"/>
      <c r="B1574" s="119"/>
      <c r="C1574" s="119"/>
      <c r="D1574" s="119"/>
      <c r="E1574" s="119"/>
      <c r="F1574" s="119"/>
      <c r="G1574" s="119"/>
      <c r="H1574" s="119"/>
      <c r="I1574" s="119"/>
      <c r="J1574" s="119"/>
      <c r="K1574" s="119"/>
      <c r="L1574" s="119"/>
      <c r="M1574" s="119"/>
      <c r="N1574" s="119"/>
    </row>
    <row r="1575" spans="1:14" x14ac:dyDescent="0.25">
      <c r="A1575" s="119"/>
      <c r="B1575" s="119"/>
      <c r="C1575" s="119"/>
      <c r="D1575" s="119"/>
      <c r="E1575" s="119"/>
      <c r="F1575" s="119"/>
      <c r="G1575" s="119"/>
      <c r="H1575" s="119"/>
      <c r="I1575" s="119"/>
      <c r="J1575" s="119"/>
      <c r="K1575" s="119"/>
      <c r="L1575" s="119"/>
      <c r="M1575" s="119"/>
      <c r="N1575" s="119"/>
    </row>
    <row r="1576" spans="1:14" x14ac:dyDescent="0.25">
      <c r="A1576" s="119"/>
      <c r="B1576" s="119"/>
      <c r="C1576" s="119"/>
      <c r="D1576" s="119"/>
      <c r="E1576" s="119"/>
      <c r="F1576" s="119"/>
      <c r="G1576" s="119"/>
      <c r="H1576" s="119"/>
      <c r="I1576" s="119"/>
      <c r="J1576" s="119"/>
      <c r="K1576" s="119"/>
      <c r="L1576" s="119"/>
      <c r="M1576" s="119"/>
      <c r="N1576" s="119"/>
    </row>
    <row r="1577" spans="1:14" x14ac:dyDescent="0.25">
      <c r="A1577" s="119"/>
      <c r="B1577" s="119"/>
      <c r="C1577" s="119"/>
      <c r="D1577" s="119"/>
      <c r="E1577" s="119"/>
      <c r="F1577" s="119"/>
      <c r="G1577" s="119"/>
      <c r="H1577" s="119"/>
      <c r="I1577" s="119"/>
      <c r="J1577" s="119"/>
      <c r="K1577" s="119"/>
      <c r="L1577" s="119"/>
      <c r="M1577" s="119"/>
      <c r="N1577" s="119"/>
    </row>
    <row r="1578" spans="1:14" x14ac:dyDescent="0.25">
      <c r="A1578" s="119"/>
      <c r="B1578" s="119"/>
      <c r="C1578" s="119"/>
      <c r="D1578" s="119"/>
      <c r="E1578" s="119"/>
      <c r="F1578" s="119"/>
      <c r="G1578" s="119"/>
      <c r="H1578" s="119"/>
      <c r="I1578" s="119"/>
      <c r="J1578" s="119"/>
      <c r="K1578" s="119"/>
      <c r="L1578" s="119"/>
      <c r="M1578" s="119"/>
      <c r="N1578" s="119"/>
    </row>
    <row r="1579" spans="1:14" x14ac:dyDescent="0.25">
      <c r="A1579" s="119"/>
      <c r="B1579" s="119"/>
      <c r="C1579" s="119"/>
      <c r="D1579" s="119"/>
      <c r="E1579" s="119"/>
      <c r="F1579" s="119"/>
      <c r="G1579" s="119"/>
      <c r="H1579" s="119"/>
      <c r="I1579" s="119"/>
      <c r="J1579" s="119"/>
      <c r="K1579" s="119"/>
      <c r="L1579" s="119"/>
      <c r="M1579" s="119"/>
      <c r="N1579" s="119"/>
    </row>
    <row r="1580" spans="1:14" x14ac:dyDescent="0.25">
      <c r="A1580" s="119"/>
      <c r="B1580" s="119"/>
      <c r="C1580" s="119"/>
      <c r="D1580" s="119"/>
      <c r="E1580" s="119"/>
      <c r="F1580" s="119"/>
      <c r="G1580" s="119"/>
      <c r="H1580" s="119"/>
      <c r="I1580" s="119"/>
      <c r="J1580" s="119"/>
      <c r="K1580" s="119"/>
      <c r="L1580" s="119"/>
      <c r="M1580" s="119"/>
      <c r="N1580" s="119"/>
    </row>
    <row r="1581" spans="1:14" x14ac:dyDescent="0.25">
      <c r="A1581" s="119"/>
      <c r="B1581" s="119"/>
      <c r="C1581" s="119"/>
      <c r="D1581" s="119"/>
      <c r="E1581" s="119"/>
      <c r="F1581" s="119"/>
      <c r="G1581" s="119"/>
      <c r="H1581" s="119"/>
      <c r="I1581" s="119"/>
      <c r="J1581" s="119"/>
      <c r="K1581" s="119"/>
      <c r="L1581" s="119"/>
      <c r="M1581" s="119"/>
      <c r="N1581" s="119"/>
    </row>
    <row r="1582" spans="1:14" x14ac:dyDescent="0.25">
      <c r="A1582" s="119"/>
      <c r="B1582" s="119"/>
      <c r="C1582" s="119"/>
      <c r="D1582" s="119"/>
      <c r="E1582" s="119"/>
      <c r="F1582" s="119"/>
      <c r="G1582" s="119"/>
      <c r="H1582" s="119"/>
      <c r="I1582" s="119"/>
      <c r="J1582" s="119"/>
      <c r="K1582" s="119"/>
      <c r="L1582" s="119"/>
      <c r="M1582" s="119"/>
      <c r="N1582" s="119"/>
    </row>
    <row r="1583" spans="1:14" x14ac:dyDescent="0.25">
      <c r="A1583" s="119"/>
      <c r="B1583" s="119"/>
      <c r="C1583" s="119"/>
      <c r="D1583" s="119"/>
      <c r="E1583" s="119"/>
      <c r="F1583" s="119"/>
      <c r="G1583" s="119"/>
      <c r="H1583" s="119"/>
      <c r="I1583" s="119"/>
      <c r="J1583" s="119"/>
      <c r="K1583" s="119"/>
      <c r="L1583" s="119"/>
      <c r="M1583" s="119"/>
      <c r="N1583" s="119"/>
    </row>
    <row r="1584" spans="1:14" x14ac:dyDescent="0.25">
      <c r="A1584" s="119"/>
      <c r="B1584" s="119"/>
      <c r="C1584" s="119"/>
      <c r="D1584" s="119"/>
      <c r="E1584" s="119"/>
      <c r="F1584" s="119"/>
      <c r="G1584" s="119"/>
      <c r="H1584" s="119"/>
      <c r="I1584" s="119"/>
      <c r="J1584" s="119"/>
      <c r="K1584" s="119"/>
      <c r="L1584" s="119"/>
      <c r="M1584" s="119"/>
      <c r="N1584" s="119"/>
    </row>
    <row r="1585" spans="1:14" x14ac:dyDescent="0.25">
      <c r="A1585" s="119"/>
      <c r="B1585" s="119"/>
      <c r="C1585" s="119"/>
      <c r="D1585" s="119"/>
      <c r="E1585" s="119"/>
      <c r="F1585" s="119"/>
      <c r="G1585" s="119"/>
      <c r="H1585" s="119"/>
      <c r="I1585" s="119"/>
      <c r="J1585" s="119"/>
      <c r="K1585" s="119"/>
      <c r="L1585" s="119"/>
      <c r="M1585" s="119"/>
      <c r="N1585" s="119"/>
    </row>
    <row r="1586" spans="1:14" x14ac:dyDescent="0.25">
      <c r="A1586" s="119"/>
      <c r="B1586" s="119"/>
      <c r="C1586" s="119"/>
      <c r="D1586" s="119"/>
      <c r="E1586" s="119"/>
      <c r="F1586" s="119"/>
      <c r="G1586" s="119"/>
      <c r="H1586" s="119"/>
      <c r="I1586" s="119"/>
      <c r="J1586" s="119"/>
      <c r="K1586" s="119"/>
      <c r="L1586" s="119"/>
      <c r="M1586" s="119"/>
      <c r="N1586" s="119"/>
    </row>
    <row r="1587" spans="1:14" x14ac:dyDescent="0.25">
      <c r="A1587" s="119"/>
      <c r="B1587" s="119"/>
      <c r="C1587" s="119"/>
      <c r="D1587" s="119"/>
      <c r="E1587" s="119"/>
      <c r="F1587" s="119"/>
      <c r="G1587" s="119"/>
      <c r="H1587" s="119"/>
      <c r="I1587" s="119"/>
      <c r="J1587" s="119"/>
      <c r="K1587" s="119"/>
      <c r="L1587" s="119"/>
      <c r="M1587" s="119"/>
      <c r="N1587" s="119"/>
    </row>
    <row r="1588" spans="1:14" x14ac:dyDescent="0.25">
      <c r="A1588" s="119"/>
      <c r="B1588" s="119"/>
      <c r="C1588" s="119"/>
      <c r="D1588" s="119"/>
      <c r="E1588" s="119"/>
      <c r="F1588" s="119"/>
      <c r="G1588" s="119"/>
      <c r="H1588" s="119"/>
      <c r="I1588" s="119"/>
      <c r="J1588" s="119"/>
      <c r="K1588" s="119"/>
      <c r="L1588" s="119"/>
      <c r="M1588" s="119"/>
      <c r="N1588" s="119"/>
    </row>
    <row r="1589" spans="1:14" x14ac:dyDescent="0.25">
      <c r="A1589" s="119"/>
      <c r="B1589" s="119"/>
      <c r="C1589" s="119"/>
      <c r="D1589" s="119"/>
      <c r="E1589" s="119"/>
      <c r="F1589" s="119"/>
      <c r="G1589" s="119"/>
      <c r="H1589" s="119"/>
      <c r="I1589" s="119"/>
      <c r="J1589" s="119"/>
      <c r="K1589" s="119"/>
      <c r="L1589" s="119"/>
      <c r="M1589" s="119"/>
      <c r="N1589" s="119"/>
    </row>
    <row r="1590" spans="1:14" x14ac:dyDescent="0.25">
      <c r="A1590" s="119"/>
      <c r="B1590" s="119"/>
      <c r="C1590" s="119"/>
      <c r="D1590" s="119"/>
      <c r="E1590" s="119"/>
      <c r="F1590" s="119"/>
      <c r="G1590" s="119"/>
      <c r="H1590" s="119"/>
      <c r="I1590" s="119"/>
      <c r="J1590" s="119"/>
      <c r="K1590" s="119"/>
      <c r="L1590" s="119"/>
      <c r="M1590" s="119"/>
      <c r="N1590" s="119"/>
    </row>
    <row r="1591" spans="1:14" x14ac:dyDescent="0.25">
      <c r="A1591" s="119"/>
      <c r="B1591" s="119"/>
      <c r="C1591" s="119"/>
      <c r="D1591" s="119"/>
      <c r="E1591" s="119"/>
      <c r="F1591" s="119"/>
      <c r="G1591" s="119"/>
      <c r="H1591" s="119"/>
      <c r="I1591" s="119"/>
      <c r="J1591" s="119"/>
      <c r="K1591" s="119"/>
      <c r="L1591" s="119"/>
      <c r="M1591" s="119"/>
      <c r="N1591" s="119"/>
    </row>
    <row r="1592" spans="1:14" x14ac:dyDescent="0.25">
      <c r="A1592" s="119"/>
      <c r="B1592" s="119"/>
      <c r="C1592" s="119"/>
      <c r="D1592" s="119"/>
      <c r="E1592" s="119"/>
      <c r="F1592" s="119"/>
      <c r="G1592" s="119"/>
      <c r="H1592" s="119"/>
      <c r="I1592" s="119"/>
      <c r="J1592" s="119"/>
      <c r="K1592" s="119"/>
      <c r="L1592" s="119"/>
      <c r="M1592" s="119"/>
      <c r="N1592" s="119"/>
    </row>
    <row r="1593" spans="1:14" x14ac:dyDescent="0.25">
      <c r="A1593" s="119"/>
      <c r="B1593" s="119"/>
      <c r="C1593" s="119"/>
      <c r="D1593" s="119"/>
      <c r="E1593" s="119"/>
      <c r="F1593" s="119"/>
      <c r="G1593" s="119"/>
      <c r="H1593" s="119"/>
      <c r="I1593" s="119"/>
      <c r="J1593" s="119"/>
      <c r="K1593" s="119"/>
      <c r="L1593" s="119"/>
      <c r="M1593" s="119"/>
      <c r="N1593" s="119"/>
    </row>
    <row r="1594" spans="1:14" x14ac:dyDescent="0.25">
      <c r="A1594" s="119"/>
      <c r="B1594" s="119"/>
      <c r="C1594" s="119"/>
      <c r="D1594" s="119"/>
      <c r="E1594" s="119"/>
      <c r="F1594" s="119"/>
      <c r="G1594" s="119"/>
      <c r="H1594" s="119"/>
      <c r="I1594" s="119"/>
      <c r="J1594" s="119"/>
      <c r="K1594" s="119"/>
      <c r="L1594" s="119"/>
      <c r="M1594" s="119"/>
      <c r="N1594" s="119"/>
    </row>
    <row r="1595" spans="1:14" x14ac:dyDescent="0.25">
      <c r="A1595" s="119"/>
      <c r="B1595" s="119"/>
      <c r="C1595" s="119"/>
      <c r="D1595" s="119"/>
      <c r="E1595" s="119"/>
      <c r="F1595" s="119"/>
      <c r="G1595" s="119"/>
      <c r="H1595" s="119"/>
      <c r="I1595" s="119"/>
      <c r="J1595" s="119"/>
      <c r="K1595" s="119"/>
      <c r="L1595" s="119"/>
      <c r="M1595" s="119"/>
      <c r="N1595" s="119"/>
    </row>
    <row r="1596" spans="1:14" x14ac:dyDescent="0.25">
      <c r="A1596" s="119"/>
      <c r="B1596" s="119"/>
      <c r="C1596" s="119"/>
      <c r="D1596" s="119"/>
      <c r="E1596" s="119"/>
      <c r="F1596" s="119"/>
      <c r="G1596" s="119"/>
      <c r="H1596" s="119"/>
      <c r="I1596" s="119"/>
      <c r="J1596" s="119"/>
      <c r="K1596" s="119"/>
      <c r="L1596" s="119"/>
      <c r="M1596" s="119"/>
      <c r="N1596" s="119"/>
    </row>
    <row r="1597" spans="1:14" x14ac:dyDescent="0.25">
      <c r="A1597" s="119"/>
      <c r="B1597" s="119"/>
      <c r="C1597" s="119"/>
      <c r="D1597" s="119"/>
      <c r="E1597" s="119"/>
      <c r="F1597" s="119"/>
      <c r="G1597" s="119"/>
      <c r="H1597" s="119"/>
      <c r="I1597" s="119"/>
      <c r="J1597" s="119"/>
      <c r="K1597" s="119"/>
      <c r="L1597" s="119"/>
      <c r="M1597" s="119"/>
      <c r="N1597" s="119"/>
    </row>
    <row r="1598" spans="1:14" x14ac:dyDescent="0.25">
      <c r="A1598" s="119"/>
      <c r="B1598" s="119"/>
      <c r="C1598" s="119"/>
      <c r="D1598" s="119"/>
      <c r="E1598" s="119"/>
      <c r="F1598" s="119"/>
      <c r="G1598" s="119"/>
      <c r="H1598" s="119"/>
      <c r="I1598" s="119"/>
      <c r="J1598" s="119"/>
      <c r="K1598" s="119"/>
      <c r="L1598" s="119"/>
      <c r="M1598" s="119"/>
      <c r="N1598" s="119"/>
    </row>
    <row r="1599" spans="1:14" x14ac:dyDescent="0.25">
      <c r="A1599" s="119"/>
      <c r="B1599" s="119"/>
      <c r="C1599" s="119"/>
      <c r="D1599" s="119"/>
      <c r="E1599" s="119"/>
      <c r="F1599" s="119"/>
      <c r="G1599" s="119"/>
      <c r="H1599" s="119"/>
      <c r="I1599" s="119"/>
      <c r="J1599" s="119"/>
      <c r="K1599" s="119"/>
      <c r="L1599" s="119"/>
      <c r="M1599" s="119"/>
      <c r="N1599" s="119"/>
    </row>
    <row r="1600" spans="1:14" x14ac:dyDescent="0.25">
      <c r="A1600" s="119"/>
      <c r="B1600" s="119"/>
      <c r="C1600" s="119"/>
      <c r="D1600" s="119"/>
      <c r="E1600" s="119"/>
      <c r="F1600" s="119"/>
      <c r="G1600" s="119"/>
      <c r="H1600" s="119"/>
      <c r="I1600" s="119"/>
      <c r="J1600" s="119"/>
      <c r="K1600" s="119"/>
      <c r="L1600" s="119"/>
      <c r="M1600" s="119"/>
      <c r="N1600" s="119"/>
    </row>
    <row r="1601" spans="1:14" x14ac:dyDescent="0.25">
      <c r="A1601" s="119"/>
      <c r="B1601" s="119"/>
      <c r="C1601" s="119"/>
      <c r="D1601" s="119"/>
      <c r="E1601" s="119"/>
      <c r="F1601" s="119"/>
      <c r="G1601" s="119"/>
      <c r="H1601" s="119"/>
      <c r="I1601" s="119"/>
      <c r="J1601" s="119"/>
      <c r="K1601" s="119"/>
      <c r="L1601" s="119"/>
      <c r="M1601" s="119"/>
      <c r="N1601" s="119"/>
    </row>
    <row r="1602" spans="1:14" x14ac:dyDescent="0.25">
      <c r="A1602" s="119"/>
      <c r="B1602" s="119"/>
      <c r="C1602" s="119"/>
      <c r="D1602" s="119"/>
      <c r="E1602" s="119"/>
      <c r="F1602" s="119"/>
      <c r="G1602" s="119"/>
      <c r="H1602" s="119"/>
      <c r="I1602" s="119"/>
      <c r="J1602" s="119"/>
      <c r="K1602" s="119"/>
      <c r="L1602" s="119"/>
      <c r="M1602" s="119"/>
      <c r="N1602" s="119"/>
    </row>
    <row r="1603" spans="1:14" x14ac:dyDescent="0.25">
      <c r="A1603" s="119"/>
      <c r="B1603" s="119"/>
      <c r="C1603" s="119"/>
      <c r="D1603" s="119"/>
      <c r="E1603" s="119"/>
      <c r="F1603" s="119"/>
      <c r="G1603" s="119"/>
      <c r="H1603" s="119"/>
      <c r="I1603" s="119"/>
      <c r="J1603" s="119"/>
      <c r="K1603" s="119"/>
      <c r="L1603" s="119"/>
      <c r="M1603" s="119"/>
      <c r="N1603" s="119"/>
    </row>
    <row r="1604" spans="1:14" x14ac:dyDescent="0.25">
      <c r="A1604" s="119"/>
      <c r="B1604" s="119"/>
      <c r="C1604" s="119"/>
      <c r="D1604" s="119"/>
      <c r="E1604" s="119"/>
      <c r="F1604" s="119"/>
      <c r="G1604" s="119"/>
      <c r="H1604" s="119"/>
      <c r="I1604" s="119"/>
      <c r="J1604" s="119"/>
      <c r="K1604" s="119"/>
      <c r="L1604" s="119"/>
      <c r="M1604" s="119"/>
      <c r="N1604" s="119"/>
    </row>
    <row r="1605" spans="1:14" x14ac:dyDescent="0.25">
      <c r="A1605" s="119"/>
      <c r="B1605" s="119"/>
      <c r="C1605" s="119"/>
      <c r="D1605" s="119"/>
      <c r="E1605" s="119"/>
      <c r="F1605" s="119"/>
      <c r="G1605" s="119"/>
      <c r="H1605" s="119"/>
      <c r="I1605" s="119"/>
      <c r="J1605" s="119"/>
      <c r="K1605" s="119"/>
      <c r="L1605" s="119"/>
      <c r="M1605" s="119"/>
      <c r="N1605" s="119"/>
    </row>
    <row r="1606" spans="1:14" x14ac:dyDescent="0.25">
      <c r="A1606" s="119"/>
      <c r="B1606" s="119"/>
      <c r="C1606" s="119"/>
      <c r="D1606" s="119"/>
      <c r="E1606" s="119"/>
      <c r="F1606" s="119"/>
      <c r="G1606" s="119"/>
      <c r="H1606" s="119"/>
      <c r="I1606" s="119"/>
      <c r="J1606" s="119"/>
      <c r="K1606" s="119"/>
      <c r="L1606" s="119"/>
      <c r="M1606" s="119"/>
      <c r="N1606" s="119"/>
    </row>
    <row r="1607" spans="1:14" x14ac:dyDescent="0.25">
      <c r="A1607" s="119"/>
      <c r="B1607" s="119"/>
      <c r="C1607" s="119"/>
      <c r="D1607" s="119"/>
      <c r="E1607" s="119"/>
      <c r="F1607" s="119"/>
      <c r="G1607" s="119"/>
      <c r="H1607" s="119"/>
      <c r="I1607" s="119"/>
      <c r="J1607" s="119"/>
      <c r="K1607" s="119"/>
      <c r="L1607" s="119"/>
      <c r="M1607" s="119"/>
      <c r="N1607" s="119"/>
    </row>
    <row r="1608" spans="1:14" x14ac:dyDescent="0.25">
      <c r="A1608" s="119"/>
      <c r="B1608" s="119"/>
      <c r="C1608" s="119"/>
      <c r="D1608" s="119"/>
      <c r="E1608" s="119"/>
      <c r="F1608" s="119"/>
      <c r="G1608" s="119"/>
      <c r="H1608" s="119"/>
      <c r="I1608" s="119"/>
      <c r="J1608" s="119"/>
      <c r="K1608" s="119"/>
      <c r="L1608" s="119"/>
      <c r="M1608" s="119"/>
      <c r="N1608" s="119"/>
    </row>
    <row r="1609" spans="1:14" x14ac:dyDescent="0.25">
      <c r="A1609" s="119"/>
      <c r="B1609" s="119"/>
      <c r="C1609" s="119"/>
      <c r="D1609" s="119"/>
      <c r="E1609" s="119"/>
      <c r="F1609" s="119"/>
      <c r="G1609" s="119"/>
      <c r="H1609" s="119"/>
      <c r="I1609" s="119"/>
      <c r="J1609" s="119"/>
      <c r="K1609" s="119"/>
      <c r="L1609" s="119"/>
      <c r="M1609" s="119"/>
      <c r="N1609" s="119"/>
    </row>
    <row r="1610" spans="1:14" x14ac:dyDescent="0.25">
      <c r="A1610" s="119"/>
      <c r="B1610" s="119"/>
      <c r="C1610" s="119"/>
      <c r="D1610" s="119"/>
      <c r="E1610" s="119"/>
      <c r="F1610" s="119"/>
      <c r="G1610" s="119"/>
      <c r="H1610" s="119"/>
      <c r="I1610" s="119"/>
      <c r="J1610" s="119"/>
      <c r="K1610" s="119"/>
      <c r="L1610" s="119"/>
      <c r="M1610" s="119"/>
      <c r="N1610" s="119"/>
    </row>
    <row r="1611" spans="1:14" x14ac:dyDescent="0.25">
      <c r="A1611" s="119"/>
      <c r="B1611" s="119"/>
      <c r="C1611" s="119"/>
      <c r="D1611" s="119"/>
      <c r="E1611" s="119"/>
      <c r="F1611" s="119"/>
      <c r="G1611" s="119"/>
      <c r="H1611" s="119"/>
      <c r="I1611" s="119"/>
      <c r="J1611" s="119"/>
      <c r="K1611" s="119"/>
      <c r="L1611" s="119"/>
      <c r="M1611" s="119"/>
      <c r="N1611" s="119"/>
    </row>
    <row r="1612" spans="1:14" x14ac:dyDescent="0.25">
      <c r="A1612" s="119"/>
      <c r="B1612" s="119"/>
      <c r="C1612" s="119"/>
      <c r="D1612" s="119"/>
      <c r="E1612" s="119"/>
      <c r="F1612" s="119"/>
      <c r="G1612" s="119"/>
      <c r="H1612" s="119"/>
      <c r="I1612" s="119"/>
      <c r="J1612" s="119"/>
      <c r="K1612" s="119"/>
      <c r="L1612" s="119"/>
      <c r="M1612" s="119"/>
      <c r="N1612" s="119"/>
    </row>
    <row r="1613" spans="1:14" x14ac:dyDescent="0.25">
      <c r="A1613" s="119"/>
      <c r="B1613" s="119"/>
      <c r="C1613" s="119"/>
      <c r="D1613" s="119"/>
      <c r="E1613" s="119"/>
      <c r="F1613" s="119"/>
      <c r="G1613" s="119"/>
      <c r="H1613" s="119"/>
      <c r="I1613" s="119"/>
      <c r="J1613" s="119"/>
      <c r="K1613" s="119"/>
      <c r="L1613" s="119"/>
      <c r="M1613" s="119"/>
      <c r="N1613" s="119"/>
    </row>
    <row r="1614" spans="1:14" x14ac:dyDescent="0.25">
      <c r="A1614" s="119"/>
      <c r="B1614" s="119"/>
      <c r="C1614" s="119"/>
      <c r="D1614" s="119"/>
      <c r="E1614" s="119"/>
      <c r="F1614" s="119"/>
      <c r="G1614" s="119"/>
      <c r="H1614" s="119"/>
      <c r="I1614" s="119"/>
      <c r="J1614" s="119"/>
      <c r="K1614" s="119"/>
      <c r="L1614" s="119"/>
      <c r="M1614" s="119"/>
      <c r="N1614" s="119"/>
    </row>
    <row r="1615" spans="1:14" x14ac:dyDescent="0.25">
      <c r="A1615" s="119"/>
      <c r="B1615" s="119"/>
      <c r="C1615" s="119"/>
      <c r="D1615" s="119"/>
      <c r="E1615" s="119"/>
      <c r="F1615" s="119"/>
      <c r="G1615" s="119"/>
      <c r="H1615" s="119"/>
      <c r="I1615" s="119"/>
      <c r="J1615" s="119"/>
      <c r="K1615" s="119"/>
      <c r="L1615" s="119"/>
      <c r="M1615" s="119"/>
      <c r="N1615" s="119"/>
    </row>
    <row r="1616" spans="1:14" x14ac:dyDescent="0.25">
      <c r="A1616" s="119"/>
      <c r="B1616" s="119"/>
      <c r="C1616" s="119"/>
      <c r="D1616" s="119"/>
      <c r="E1616" s="119"/>
      <c r="F1616" s="119"/>
      <c r="G1616" s="119"/>
      <c r="H1616" s="119"/>
      <c r="I1616" s="119"/>
      <c r="J1616" s="119"/>
      <c r="K1616" s="119"/>
      <c r="L1616" s="119"/>
      <c r="M1616" s="119"/>
      <c r="N1616" s="119"/>
    </row>
    <row r="1617" spans="1:14" x14ac:dyDescent="0.25">
      <c r="A1617" s="119"/>
      <c r="B1617" s="119"/>
      <c r="C1617" s="119"/>
      <c r="D1617" s="119"/>
      <c r="E1617" s="119"/>
      <c r="F1617" s="119"/>
      <c r="G1617" s="119"/>
      <c r="H1617" s="119"/>
      <c r="I1617" s="119"/>
      <c r="J1617" s="119"/>
      <c r="K1617" s="119"/>
      <c r="L1617" s="119"/>
      <c r="M1617" s="119"/>
      <c r="N1617" s="119"/>
    </row>
    <row r="1618" spans="1:14" x14ac:dyDescent="0.25">
      <c r="A1618" s="119"/>
      <c r="B1618" s="119"/>
      <c r="C1618" s="119"/>
      <c r="D1618" s="119"/>
      <c r="E1618" s="119"/>
      <c r="F1618" s="119"/>
      <c r="G1618" s="119"/>
      <c r="H1618" s="119"/>
      <c r="I1618" s="119"/>
      <c r="J1618" s="119"/>
      <c r="K1618" s="119"/>
      <c r="L1618" s="119"/>
      <c r="M1618" s="119"/>
      <c r="N1618" s="119"/>
    </row>
    <row r="1619" spans="1:14" x14ac:dyDescent="0.25">
      <c r="A1619" s="119"/>
      <c r="B1619" s="119"/>
      <c r="C1619" s="119"/>
      <c r="D1619" s="119"/>
      <c r="E1619" s="119"/>
      <c r="F1619" s="119"/>
      <c r="G1619" s="119"/>
      <c r="H1619" s="119"/>
      <c r="I1619" s="119"/>
      <c r="J1619" s="119"/>
      <c r="K1619" s="119"/>
      <c r="L1619" s="119"/>
      <c r="M1619" s="119"/>
      <c r="N1619" s="119"/>
    </row>
    <row r="1620" spans="1:14" x14ac:dyDescent="0.25">
      <c r="A1620" s="119"/>
      <c r="B1620" s="119"/>
      <c r="C1620" s="119"/>
      <c r="D1620" s="119"/>
      <c r="E1620" s="119"/>
      <c r="F1620" s="119"/>
      <c r="G1620" s="119"/>
      <c r="H1620" s="119"/>
      <c r="I1620" s="119"/>
      <c r="J1620" s="119"/>
      <c r="K1620" s="119"/>
      <c r="L1620" s="119"/>
      <c r="M1620" s="119"/>
      <c r="N1620" s="119"/>
    </row>
    <row r="1621" spans="1:14" x14ac:dyDescent="0.25">
      <c r="A1621" s="119"/>
      <c r="B1621" s="119"/>
      <c r="C1621" s="119"/>
      <c r="D1621" s="119"/>
      <c r="E1621" s="119"/>
      <c r="F1621" s="119"/>
      <c r="G1621" s="119"/>
      <c r="H1621" s="119"/>
      <c r="I1621" s="119"/>
      <c r="J1621" s="119"/>
      <c r="K1621" s="119"/>
      <c r="L1621" s="119"/>
      <c r="M1621" s="119"/>
      <c r="N1621" s="119"/>
    </row>
    <row r="1622" spans="1:14" x14ac:dyDescent="0.25">
      <c r="A1622" s="119"/>
      <c r="B1622" s="119"/>
      <c r="C1622" s="119"/>
      <c r="D1622" s="119"/>
      <c r="E1622" s="119"/>
      <c r="F1622" s="119"/>
      <c r="G1622" s="119"/>
      <c r="H1622" s="119"/>
      <c r="I1622" s="119"/>
      <c r="J1622" s="119"/>
      <c r="K1622" s="119"/>
      <c r="L1622" s="119"/>
      <c r="M1622" s="119"/>
      <c r="N1622" s="119"/>
    </row>
    <row r="1623" spans="1:14" x14ac:dyDescent="0.25">
      <c r="A1623" s="119"/>
      <c r="B1623" s="119"/>
      <c r="C1623" s="119"/>
      <c r="D1623" s="119"/>
      <c r="E1623" s="119"/>
      <c r="F1623" s="119"/>
      <c r="G1623" s="119"/>
      <c r="H1623" s="119"/>
      <c r="I1623" s="119"/>
      <c r="J1623" s="119"/>
      <c r="K1623" s="119"/>
      <c r="L1623" s="119"/>
      <c r="M1623" s="119"/>
      <c r="N1623" s="119"/>
    </row>
    <row r="1624" spans="1:14" x14ac:dyDescent="0.25">
      <c r="A1624" s="119"/>
      <c r="B1624" s="119"/>
      <c r="C1624" s="119"/>
      <c r="D1624" s="119"/>
      <c r="E1624" s="119"/>
      <c r="F1624" s="119"/>
      <c r="G1624" s="119"/>
      <c r="H1624" s="119"/>
      <c r="I1624" s="119"/>
      <c r="J1624" s="119"/>
      <c r="K1624" s="119"/>
      <c r="L1624" s="119"/>
      <c r="M1624" s="119"/>
      <c r="N1624" s="119"/>
    </row>
    <row r="1625" spans="1:14" x14ac:dyDescent="0.25">
      <c r="A1625" s="119"/>
      <c r="B1625" s="119"/>
      <c r="C1625" s="119"/>
      <c r="D1625" s="119"/>
      <c r="E1625" s="119"/>
      <c r="F1625" s="119"/>
      <c r="G1625" s="119"/>
      <c r="H1625" s="119"/>
      <c r="I1625" s="119"/>
      <c r="J1625" s="119"/>
      <c r="K1625" s="119"/>
      <c r="L1625" s="119"/>
      <c r="M1625" s="119"/>
      <c r="N1625" s="119"/>
    </row>
    <row r="1626" spans="1:14" x14ac:dyDescent="0.25">
      <c r="A1626" s="119"/>
      <c r="B1626" s="119"/>
      <c r="C1626" s="119"/>
      <c r="D1626" s="119"/>
      <c r="E1626" s="119"/>
      <c r="F1626" s="119"/>
      <c r="G1626" s="119"/>
      <c r="H1626" s="119"/>
      <c r="I1626" s="119"/>
      <c r="J1626" s="119"/>
      <c r="K1626" s="119"/>
      <c r="L1626" s="119"/>
      <c r="M1626" s="119"/>
      <c r="N1626" s="119"/>
    </row>
    <row r="1627" spans="1:14" x14ac:dyDescent="0.25">
      <c r="A1627" s="119"/>
      <c r="B1627" s="119"/>
      <c r="C1627" s="119"/>
      <c r="D1627" s="119"/>
      <c r="E1627" s="119"/>
      <c r="F1627" s="119"/>
      <c r="G1627" s="119"/>
      <c r="H1627" s="119"/>
      <c r="I1627" s="119"/>
      <c r="J1627" s="119"/>
      <c r="K1627" s="119"/>
      <c r="L1627" s="119"/>
      <c r="M1627" s="119"/>
      <c r="N1627" s="119"/>
    </row>
    <row r="1628" spans="1:14" x14ac:dyDescent="0.25">
      <c r="A1628" s="119"/>
      <c r="B1628" s="119"/>
      <c r="C1628" s="119"/>
      <c r="D1628" s="119"/>
      <c r="E1628" s="119"/>
      <c r="F1628" s="119"/>
      <c r="G1628" s="119"/>
      <c r="H1628" s="119"/>
      <c r="I1628" s="119"/>
      <c r="J1628" s="119"/>
      <c r="K1628" s="119"/>
      <c r="L1628" s="119"/>
      <c r="M1628" s="119"/>
      <c r="N1628" s="119"/>
    </row>
    <row r="1629" spans="1:14" x14ac:dyDescent="0.25">
      <c r="A1629" s="119"/>
      <c r="B1629" s="119"/>
      <c r="C1629" s="119"/>
      <c r="D1629" s="119"/>
      <c r="E1629" s="119"/>
      <c r="F1629" s="119"/>
      <c r="G1629" s="119"/>
      <c r="H1629" s="119"/>
      <c r="I1629" s="119"/>
      <c r="J1629" s="119"/>
      <c r="K1629" s="119"/>
      <c r="L1629" s="119"/>
      <c r="M1629" s="119"/>
      <c r="N1629" s="119"/>
    </row>
    <row r="1630" spans="1:14" x14ac:dyDescent="0.25">
      <c r="A1630" s="119"/>
      <c r="B1630" s="119"/>
      <c r="C1630" s="119"/>
      <c r="D1630" s="119"/>
      <c r="E1630" s="119"/>
      <c r="F1630" s="119"/>
      <c r="G1630" s="119"/>
      <c r="H1630" s="119"/>
      <c r="I1630" s="119"/>
      <c r="J1630" s="119"/>
      <c r="K1630" s="119"/>
      <c r="L1630" s="119"/>
      <c r="M1630" s="119"/>
      <c r="N1630" s="119"/>
    </row>
    <row r="1631" spans="1:14" x14ac:dyDescent="0.25">
      <c r="A1631" s="119"/>
      <c r="B1631" s="119"/>
      <c r="C1631" s="119"/>
      <c r="D1631" s="119"/>
      <c r="E1631" s="119"/>
      <c r="F1631" s="119"/>
      <c r="G1631" s="119"/>
      <c r="H1631" s="119"/>
      <c r="I1631" s="119"/>
      <c r="J1631" s="119"/>
      <c r="K1631" s="119"/>
      <c r="L1631" s="119"/>
      <c r="M1631" s="119"/>
      <c r="N1631" s="119"/>
    </row>
    <row r="1632" spans="1:14" x14ac:dyDescent="0.25">
      <c r="A1632" s="119"/>
      <c r="B1632" s="119"/>
      <c r="C1632" s="119"/>
      <c r="D1632" s="119"/>
      <c r="E1632" s="119"/>
      <c r="F1632" s="119"/>
      <c r="G1632" s="119"/>
      <c r="H1632" s="119"/>
      <c r="I1632" s="119"/>
      <c r="J1632" s="119"/>
      <c r="K1632" s="119"/>
      <c r="L1632" s="119"/>
      <c r="M1632" s="119"/>
      <c r="N1632" s="119"/>
    </row>
    <row r="1633" spans="1:14" x14ac:dyDescent="0.25">
      <c r="A1633" s="119"/>
      <c r="B1633" s="119"/>
      <c r="C1633" s="119"/>
      <c r="D1633" s="119"/>
      <c r="E1633" s="119"/>
      <c r="F1633" s="119"/>
      <c r="G1633" s="119"/>
      <c r="H1633" s="119"/>
      <c r="I1633" s="119"/>
      <c r="J1633" s="119"/>
      <c r="K1633" s="119"/>
      <c r="L1633" s="119"/>
      <c r="M1633" s="119"/>
      <c r="N1633" s="119"/>
    </row>
    <row r="1634" spans="1:14" x14ac:dyDescent="0.25">
      <c r="A1634" s="119"/>
      <c r="B1634" s="119"/>
      <c r="C1634" s="119"/>
      <c r="D1634" s="119"/>
      <c r="E1634" s="119"/>
      <c r="F1634" s="119"/>
      <c r="G1634" s="119"/>
      <c r="H1634" s="119"/>
      <c r="I1634" s="119"/>
      <c r="J1634" s="119"/>
      <c r="K1634" s="119"/>
      <c r="L1634" s="119"/>
      <c r="M1634" s="119"/>
      <c r="N1634" s="119"/>
    </row>
    <row r="1635" spans="1:14" x14ac:dyDescent="0.25">
      <c r="A1635" s="119"/>
      <c r="B1635" s="119"/>
      <c r="C1635" s="119"/>
      <c r="D1635" s="119"/>
      <c r="E1635" s="119"/>
      <c r="F1635" s="119"/>
      <c r="G1635" s="119"/>
      <c r="H1635" s="119"/>
      <c r="I1635" s="119"/>
      <c r="J1635" s="119"/>
      <c r="K1635" s="119"/>
      <c r="L1635" s="119"/>
      <c r="M1635" s="119"/>
      <c r="N1635" s="119"/>
    </row>
    <row r="1636" spans="1:14" x14ac:dyDescent="0.25">
      <c r="A1636" s="119"/>
      <c r="B1636" s="119"/>
      <c r="C1636" s="119"/>
      <c r="D1636" s="119"/>
      <c r="E1636" s="119"/>
      <c r="F1636" s="119"/>
      <c r="G1636" s="119"/>
      <c r="H1636" s="119"/>
      <c r="I1636" s="119"/>
      <c r="J1636" s="119"/>
      <c r="K1636" s="119"/>
      <c r="L1636" s="119"/>
      <c r="M1636" s="119"/>
      <c r="N1636" s="119"/>
    </row>
    <row r="1637" spans="1:14" x14ac:dyDescent="0.25">
      <c r="A1637" s="119"/>
      <c r="B1637" s="119"/>
      <c r="C1637" s="119"/>
      <c r="D1637" s="119"/>
      <c r="E1637" s="119"/>
      <c r="F1637" s="119"/>
      <c r="G1637" s="119"/>
      <c r="H1637" s="119"/>
      <c r="I1637" s="119"/>
      <c r="J1637" s="119"/>
      <c r="K1637" s="119"/>
      <c r="L1637" s="119"/>
      <c r="M1637" s="119"/>
      <c r="N1637" s="119"/>
    </row>
    <row r="1638" spans="1:14" x14ac:dyDescent="0.25">
      <c r="A1638" s="119"/>
      <c r="B1638" s="119"/>
      <c r="C1638" s="119"/>
      <c r="D1638" s="119"/>
      <c r="E1638" s="119"/>
      <c r="F1638" s="119"/>
      <c r="G1638" s="119"/>
      <c r="H1638" s="119"/>
      <c r="I1638" s="119"/>
      <c r="J1638" s="119"/>
      <c r="K1638" s="119"/>
      <c r="L1638" s="119"/>
      <c r="M1638" s="119"/>
      <c r="N1638" s="119"/>
    </row>
    <row r="1639" spans="1:14" x14ac:dyDescent="0.25">
      <c r="A1639" s="119"/>
      <c r="B1639" s="119"/>
      <c r="C1639" s="119"/>
      <c r="D1639" s="119"/>
      <c r="E1639" s="119"/>
      <c r="F1639" s="119"/>
      <c r="G1639" s="119"/>
      <c r="H1639" s="119"/>
      <c r="I1639" s="119"/>
      <c r="J1639" s="119"/>
      <c r="K1639" s="119"/>
      <c r="L1639" s="119"/>
      <c r="M1639" s="119"/>
      <c r="N1639" s="119"/>
    </row>
    <row r="1640" spans="1:14" x14ac:dyDescent="0.25">
      <c r="A1640" s="119"/>
      <c r="B1640" s="119"/>
      <c r="C1640" s="119"/>
      <c r="D1640" s="119"/>
      <c r="E1640" s="119"/>
      <c r="F1640" s="119"/>
      <c r="G1640" s="119"/>
      <c r="H1640" s="119"/>
      <c r="I1640" s="119"/>
      <c r="J1640" s="119"/>
      <c r="K1640" s="119"/>
      <c r="L1640" s="119"/>
      <c r="M1640" s="119"/>
      <c r="N1640" s="119"/>
    </row>
    <row r="1641" spans="1:14" x14ac:dyDescent="0.25">
      <c r="A1641" s="119"/>
      <c r="B1641" s="119"/>
      <c r="C1641" s="119"/>
      <c r="D1641" s="119"/>
      <c r="E1641" s="119"/>
      <c r="F1641" s="119"/>
      <c r="G1641" s="119"/>
      <c r="H1641" s="119"/>
      <c r="I1641" s="119"/>
      <c r="J1641" s="119"/>
      <c r="K1641" s="119"/>
      <c r="L1641" s="119"/>
      <c r="M1641" s="119"/>
      <c r="N1641" s="119"/>
    </row>
    <row r="1642" spans="1:14" x14ac:dyDescent="0.25">
      <c r="A1642" s="119"/>
      <c r="B1642" s="119"/>
      <c r="C1642" s="119"/>
      <c r="D1642" s="119"/>
      <c r="E1642" s="119"/>
      <c r="F1642" s="119"/>
      <c r="G1642" s="119"/>
      <c r="H1642" s="119"/>
      <c r="I1642" s="119"/>
      <c r="J1642" s="119"/>
      <c r="K1642" s="119"/>
      <c r="L1642" s="119"/>
      <c r="M1642" s="119"/>
      <c r="N1642" s="119"/>
    </row>
    <row r="1643" spans="1:14" x14ac:dyDescent="0.25">
      <c r="A1643" s="119"/>
      <c r="B1643" s="119"/>
      <c r="C1643" s="119"/>
      <c r="D1643" s="119"/>
      <c r="E1643" s="119"/>
      <c r="F1643" s="119"/>
      <c r="G1643" s="119"/>
      <c r="H1643" s="119"/>
      <c r="I1643" s="119"/>
      <c r="J1643" s="119"/>
      <c r="K1643" s="119"/>
      <c r="L1643" s="119"/>
      <c r="M1643" s="119"/>
      <c r="N1643" s="119"/>
    </row>
    <row r="1644" spans="1:14" x14ac:dyDescent="0.25">
      <c r="A1644" s="119"/>
      <c r="B1644" s="119"/>
      <c r="C1644" s="119"/>
      <c r="D1644" s="119"/>
      <c r="E1644" s="119"/>
      <c r="F1644" s="119"/>
      <c r="G1644" s="119"/>
      <c r="H1644" s="119"/>
      <c r="I1644" s="119"/>
      <c r="J1644" s="119"/>
      <c r="K1644" s="119"/>
      <c r="L1644" s="119"/>
      <c r="M1644" s="119"/>
      <c r="N1644" s="119"/>
    </row>
    <row r="1645" spans="1:14" x14ac:dyDescent="0.25">
      <c r="A1645" s="119"/>
      <c r="B1645" s="119"/>
      <c r="C1645" s="119"/>
      <c r="D1645" s="119"/>
      <c r="E1645" s="119"/>
      <c r="F1645" s="119"/>
      <c r="G1645" s="119"/>
      <c r="H1645" s="119"/>
      <c r="I1645" s="119"/>
      <c r="J1645" s="119"/>
      <c r="K1645" s="119"/>
      <c r="L1645" s="119"/>
      <c r="M1645" s="119"/>
      <c r="N1645" s="119"/>
    </row>
    <row r="1646" spans="1:14" x14ac:dyDescent="0.25">
      <c r="A1646" s="119"/>
      <c r="B1646" s="119"/>
      <c r="C1646" s="119"/>
      <c r="D1646" s="119"/>
      <c r="E1646" s="119"/>
      <c r="F1646" s="119"/>
      <c r="G1646" s="119"/>
      <c r="H1646" s="119"/>
      <c r="I1646" s="119"/>
      <c r="J1646" s="119"/>
      <c r="K1646" s="119"/>
      <c r="L1646" s="119"/>
      <c r="M1646" s="119"/>
      <c r="N1646" s="119"/>
    </row>
    <row r="1647" spans="1:14" x14ac:dyDescent="0.25">
      <c r="A1647" s="119"/>
      <c r="B1647" s="119"/>
      <c r="C1647" s="119"/>
      <c r="D1647" s="119"/>
      <c r="E1647" s="119"/>
      <c r="F1647" s="119"/>
      <c r="G1647" s="119"/>
      <c r="H1647" s="119"/>
      <c r="I1647" s="119"/>
      <c r="J1647" s="119"/>
      <c r="K1647" s="119"/>
      <c r="L1647" s="119"/>
      <c r="M1647" s="119"/>
      <c r="N1647" s="119"/>
    </row>
    <row r="1648" spans="1:14" x14ac:dyDescent="0.25">
      <c r="A1648" s="119"/>
      <c r="B1648" s="119"/>
      <c r="C1648" s="119"/>
      <c r="D1648" s="119"/>
      <c r="E1648" s="119"/>
      <c r="F1648" s="119"/>
      <c r="G1648" s="119"/>
      <c r="H1648" s="119"/>
      <c r="I1648" s="119"/>
      <c r="J1648" s="119"/>
      <c r="K1648" s="119"/>
      <c r="L1648" s="119"/>
      <c r="M1648" s="119"/>
      <c r="N1648" s="119"/>
    </row>
    <row r="1649" spans="1:14" x14ac:dyDescent="0.25">
      <c r="A1649" s="119"/>
      <c r="B1649" s="119"/>
      <c r="C1649" s="119"/>
      <c r="D1649" s="119"/>
      <c r="E1649" s="119"/>
      <c r="F1649" s="119"/>
      <c r="G1649" s="119"/>
      <c r="H1649" s="119"/>
      <c r="I1649" s="119"/>
      <c r="J1649" s="119"/>
      <c r="K1649" s="119"/>
      <c r="L1649" s="119"/>
      <c r="M1649" s="119"/>
      <c r="N1649" s="119"/>
    </row>
    <row r="1650" spans="1:14" x14ac:dyDescent="0.25">
      <c r="A1650" s="119"/>
      <c r="B1650" s="119"/>
      <c r="C1650" s="119"/>
      <c r="D1650" s="119"/>
      <c r="E1650" s="119"/>
      <c r="F1650" s="119"/>
      <c r="G1650" s="119"/>
      <c r="H1650" s="119"/>
      <c r="I1650" s="119"/>
      <c r="J1650" s="119"/>
      <c r="K1650" s="119"/>
      <c r="L1650" s="119"/>
      <c r="M1650" s="119"/>
      <c r="N1650" s="119"/>
    </row>
    <row r="1651" spans="1:14" x14ac:dyDescent="0.25">
      <c r="A1651" s="119"/>
      <c r="B1651" s="119"/>
      <c r="C1651" s="119"/>
      <c r="D1651" s="119"/>
      <c r="E1651" s="119"/>
      <c r="F1651" s="119"/>
      <c r="G1651" s="119"/>
      <c r="H1651" s="119"/>
      <c r="I1651" s="119"/>
      <c r="J1651" s="119"/>
      <c r="K1651" s="119"/>
      <c r="L1651" s="119"/>
      <c r="M1651" s="119"/>
      <c r="N1651" s="119"/>
    </row>
    <row r="1652" spans="1:14" x14ac:dyDescent="0.25">
      <c r="A1652" s="119"/>
      <c r="B1652" s="119"/>
      <c r="C1652" s="119"/>
      <c r="D1652" s="119"/>
      <c r="E1652" s="119"/>
      <c r="F1652" s="119"/>
      <c r="G1652" s="119"/>
      <c r="H1652" s="119"/>
      <c r="I1652" s="119"/>
      <c r="J1652" s="119"/>
      <c r="K1652" s="119"/>
      <c r="L1652" s="119"/>
      <c r="M1652" s="119"/>
      <c r="N1652" s="119"/>
    </row>
    <row r="1653" spans="1:14" x14ac:dyDescent="0.25">
      <c r="A1653" s="119"/>
      <c r="B1653" s="119"/>
      <c r="C1653" s="119"/>
      <c r="D1653" s="119"/>
      <c r="E1653" s="119"/>
      <c r="F1653" s="119"/>
      <c r="G1653" s="119"/>
      <c r="H1653" s="119"/>
      <c r="I1653" s="119"/>
      <c r="J1653" s="119"/>
      <c r="K1653" s="119"/>
      <c r="L1653" s="119"/>
      <c r="M1653" s="119"/>
      <c r="N1653" s="119"/>
    </row>
    <row r="1654" spans="1:14" x14ac:dyDescent="0.25">
      <c r="A1654" s="119"/>
      <c r="B1654" s="119"/>
      <c r="C1654" s="119"/>
      <c r="D1654" s="119"/>
      <c r="E1654" s="119"/>
      <c r="F1654" s="119"/>
      <c r="G1654" s="119"/>
      <c r="H1654" s="119"/>
      <c r="I1654" s="119"/>
      <c r="J1654" s="119"/>
      <c r="K1654" s="119"/>
      <c r="L1654" s="119"/>
      <c r="M1654" s="119"/>
      <c r="N1654" s="119"/>
    </row>
    <row r="1655" spans="1:14" x14ac:dyDescent="0.25">
      <c r="A1655" s="119"/>
      <c r="B1655" s="119"/>
      <c r="C1655" s="119"/>
      <c r="D1655" s="119"/>
      <c r="E1655" s="119"/>
      <c r="F1655" s="119"/>
      <c r="G1655" s="119"/>
      <c r="H1655" s="119"/>
      <c r="I1655" s="119"/>
      <c r="J1655" s="119"/>
      <c r="K1655" s="119"/>
      <c r="L1655" s="119"/>
      <c r="M1655" s="119"/>
      <c r="N1655" s="119"/>
    </row>
    <row r="1656" spans="1:14" x14ac:dyDescent="0.25">
      <c r="A1656" s="119"/>
      <c r="B1656" s="119"/>
      <c r="C1656" s="119"/>
      <c r="D1656" s="119"/>
      <c r="E1656" s="119"/>
      <c r="F1656" s="119"/>
      <c r="G1656" s="119"/>
      <c r="H1656" s="119"/>
      <c r="I1656" s="119"/>
      <c r="J1656" s="119"/>
      <c r="K1656" s="119"/>
      <c r="L1656" s="119"/>
      <c r="M1656" s="119"/>
      <c r="N1656" s="119"/>
    </row>
    <row r="1657" spans="1:14" x14ac:dyDescent="0.25">
      <c r="A1657" s="119"/>
      <c r="B1657" s="119"/>
      <c r="C1657" s="119"/>
      <c r="D1657" s="119"/>
      <c r="E1657" s="119"/>
      <c r="F1657" s="119"/>
      <c r="G1657" s="119"/>
      <c r="H1657" s="119"/>
      <c r="I1657" s="119"/>
      <c r="J1657" s="119"/>
      <c r="K1657" s="119"/>
      <c r="L1657" s="119"/>
      <c r="M1657" s="119"/>
      <c r="N1657" s="119"/>
    </row>
    <row r="1658" spans="1:14" x14ac:dyDescent="0.25">
      <c r="A1658" s="119"/>
      <c r="B1658" s="119"/>
      <c r="C1658" s="119"/>
      <c r="D1658" s="119"/>
      <c r="E1658" s="119"/>
      <c r="F1658" s="119"/>
      <c r="G1658" s="119"/>
      <c r="H1658" s="119"/>
      <c r="I1658" s="119"/>
      <c r="J1658" s="119"/>
      <c r="K1658" s="119"/>
      <c r="L1658" s="119"/>
      <c r="M1658" s="119"/>
      <c r="N1658" s="119"/>
    </row>
    <row r="1659" spans="1:14" x14ac:dyDescent="0.25">
      <c r="A1659" s="119"/>
      <c r="B1659" s="119"/>
      <c r="C1659" s="119"/>
      <c r="D1659" s="119"/>
      <c r="E1659" s="119"/>
      <c r="F1659" s="119"/>
      <c r="G1659" s="119"/>
      <c r="H1659" s="119"/>
      <c r="I1659" s="119"/>
      <c r="J1659" s="119"/>
      <c r="K1659" s="119"/>
      <c r="L1659" s="119"/>
      <c r="M1659" s="119"/>
      <c r="N1659" s="119"/>
    </row>
    <row r="1660" spans="1:14" x14ac:dyDescent="0.25">
      <c r="A1660" s="119"/>
      <c r="B1660" s="119"/>
      <c r="C1660" s="119"/>
      <c r="D1660" s="119"/>
      <c r="E1660" s="119"/>
      <c r="F1660" s="119"/>
      <c r="G1660" s="119"/>
      <c r="H1660" s="119"/>
      <c r="I1660" s="119"/>
      <c r="J1660" s="119"/>
      <c r="K1660" s="119"/>
      <c r="L1660" s="119"/>
      <c r="M1660" s="119"/>
      <c r="N1660" s="119"/>
    </row>
    <row r="1661" spans="1:14" x14ac:dyDescent="0.25">
      <c r="A1661" s="119"/>
      <c r="B1661" s="119"/>
      <c r="C1661" s="119"/>
      <c r="D1661" s="119"/>
      <c r="E1661" s="119"/>
      <c r="F1661" s="119"/>
      <c r="G1661" s="119"/>
      <c r="H1661" s="119"/>
      <c r="I1661" s="119"/>
      <c r="J1661" s="119"/>
      <c r="K1661" s="119"/>
      <c r="L1661" s="119"/>
      <c r="M1661" s="119"/>
      <c r="N1661" s="119"/>
    </row>
    <row r="1662" spans="1:14" x14ac:dyDescent="0.25">
      <c r="A1662" s="119"/>
      <c r="B1662" s="119"/>
      <c r="C1662" s="119"/>
      <c r="D1662" s="119"/>
      <c r="E1662" s="119"/>
      <c r="F1662" s="119"/>
      <c r="G1662" s="119"/>
      <c r="H1662" s="119"/>
      <c r="I1662" s="119"/>
      <c r="J1662" s="119"/>
      <c r="K1662" s="119"/>
      <c r="L1662" s="119"/>
      <c r="M1662" s="119"/>
      <c r="N1662" s="119"/>
    </row>
    <row r="1663" spans="1:14" x14ac:dyDescent="0.25">
      <c r="A1663" s="119"/>
      <c r="B1663" s="119"/>
      <c r="C1663" s="119"/>
      <c r="D1663" s="119"/>
      <c r="E1663" s="119"/>
      <c r="F1663" s="119"/>
      <c r="G1663" s="119"/>
      <c r="H1663" s="119"/>
      <c r="I1663" s="119"/>
      <c r="J1663" s="119"/>
      <c r="K1663" s="119"/>
      <c r="L1663" s="119"/>
      <c r="M1663" s="119"/>
      <c r="N1663" s="119"/>
    </row>
    <row r="1664" spans="1:14" x14ac:dyDescent="0.25">
      <c r="A1664" s="119"/>
      <c r="B1664" s="119"/>
      <c r="C1664" s="119"/>
      <c r="D1664" s="119"/>
      <c r="E1664" s="119"/>
      <c r="F1664" s="119"/>
      <c r="G1664" s="119"/>
      <c r="H1664" s="119"/>
      <c r="I1664" s="119"/>
      <c r="J1664" s="119"/>
      <c r="K1664" s="119"/>
      <c r="L1664" s="119"/>
      <c r="M1664" s="119"/>
      <c r="N1664" s="119"/>
    </row>
    <row r="1665" spans="1:14" x14ac:dyDescent="0.25">
      <c r="A1665" s="119"/>
      <c r="B1665" s="119"/>
      <c r="C1665" s="119"/>
      <c r="D1665" s="119"/>
      <c r="E1665" s="119"/>
      <c r="F1665" s="119"/>
      <c r="G1665" s="119"/>
      <c r="H1665" s="119"/>
      <c r="I1665" s="119"/>
      <c r="J1665" s="119"/>
      <c r="K1665" s="119"/>
      <c r="L1665" s="119"/>
      <c r="M1665" s="119"/>
      <c r="N1665" s="119"/>
    </row>
    <row r="1666" spans="1:14" x14ac:dyDescent="0.25">
      <c r="A1666" s="119"/>
      <c r="B1666" s="119"/>
      <c r="C1666" s="119"/>
      <c r="D1666" s="119"/>
      <c r="E1666" s="119"/>
      <c r="F1666" s="119"/>
      <c r="G1666" s="119"/>
      <c r="H1666" s="119"/>
      <c r="I1666" s="119"/>
      <c r="J1666" s="119"/>
      <c r="K1666" s="119"/>
      <c r="L1666" s="119"/>
      <c r="M1666" s="119"/>
      <c r="N1666" s="119"/>
    </row>
    <row r="1667" spans="1:14" x14ac:dyDescent="0.25">
      <c r="A1667" s="119"/>
      <c r="B1667" s="119"/>
      <c r="C1667" s="119"/>
      <c r="D1667" s="119"/>
      <c r="E1667" s="119"/>
      <c r="F1667" s="119"/>
      <c r="G1667" s="119"/>
      <c r="H1667" s="119"/>
      <c r="I1667" s="119"/>
      <c r="J1667" s="119"/>
      <c r="K1667" s="119"/>
      <c r="L1667" s="119"/>
      <c r="M1667" s="119"/>
      <c r="N1667" s="119"/>
    </row>
    <row r="1668" spans="1:14" x14ac:dyDescent="0.25">
      <c r="A1668" s="119"/>
      <c r="B1668" s="119"/>
      <c r="C1668" s="119"/>
      <c r="D1668" s="119"/>
      <c r="E1668" s="119"/>
      <c r="F1668" s="119"/>
      <c r="G1668" s="119"/>
      <c r="H1668" s="119"/>
      <c r="I1668" s="119"/>
      <c r="J1668" s="119"/>
      <c r="K1668" s="119"/>
      <c r="L1668" s="119"/>
      <c r="M1668" s="119"/>
      <c r="N1668" s="119"/>
    </row>
    <row r="1669" spans="1:14" x14ac:dyDescent="0.25">
      <c r="A1669" s="119"/>
      <c r="B1669" s="119"/>
      <c r="C1669" s="119"/>
      <c r="D1669" s="119"/>
      <c r="E1669" s="119"/>
      <c r="F1669" s="119"/>
      <c r="G1669" s="119"/>
      <c r="H1669" s="119"/>
      <c r="I1669" s="119"/>
      <c r="J1669" s="119"/>
      <c r="K1669" s="119"/>
      <c r="L1669" s="119"/>
      <c r="M1669" s="119"/>
      <c r="N1669" s="119"/>
    </row>
    <row r="1670" spans="1:14" x14ac:dyDescent="0.25">
      <c r="A1670" s="119"/>
      <c r="B1670" s="119"/>
      <c r="C1670" s="119"/>
      <c r="D1670" s="119"/>
      <c r="E1670" s="119"/>
      <c r="F1670" s="119"/>
      <c r="G1670" s="119"/>
      <c r="H1670" s="119"/>
      <c r="I1670" s="119"/>
      <c r="J1670" s="119"/>
      <c r="K1670" s="119"/>
      <c r="L1670" s="119"/>
      <c r="M1670" s="119"/>
      <c r="N1670" s="119"/>
    </row>
    <row r="1671" spans="1:14" x14ac:dyDescent="0.25">
      <c r="A1671" s="119"/>
      <c r="B1671" s="119"/>
      <c r="C1671" s="119"/>
      <c r="D1671" s="119"/>
      <c r="E1671" s="119"/>
      <c r="F1671" s="119"/>
      <c r="G1671" s="119"/>
      <c r="H1671" s="119"/>
      <c r="I1671" s="119"/>
      <c r="J1671" s="119"/>
      <c r="K1671" s="119"/>
      <c r="L1671" s="119"/>
      <c r="M1671" s="119"/>
      <c r="N1671" s="119"/>
    </row>
    <row r="1672" spans="1:14" x14ac:dyDescent="0.25">
      <c r="A1672" s="119"/>
      <c r="B1672" s="119"/>
      <c r="C1672" s="119"/>
      <c r="D1672" s="119"/>
      <c r="E1672" s="119"/>
      <c r="F1672" s="119"/>
      <c r="G1672" s="119"/>
      <c r="H1672" s="119"/>
      <c r="I1672" s="119"/>
      <c r="J1672" s="119"/>
      <c r="K1672" s="119"/>
      <c r="L1672" s="119"/>
      <c r="M1672" s="119"/>
      <c r="N1672" s="119"/>
    </row>
  </sheetData>
  <mergeCells count="4">
    <mergeCell ref="A1:L1"/>
    <mergeCell ref="A2:L2"/>
    <mergeCell ref="A3:L3"/>
    <mergeCell ref="G8:H8"/>
  </mergeCells>
  <phoneticPr fontId="9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NOV.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DIAZ</dc:creator>
  <cp:lastModifiedBy>Miosoty Díaz Pimentel</cp:lastModifiedBy>
  <cp:lastPrinted>2023-11-07T13:02:21Z</cp:lastPrinted>
  <dcterms:created xsi:type="dcterms:W3CDTF">2015-06-05T18:19:34Z</dcterms:created>
  <dcterms:modified xsi:type="dcterms:W3CDTF">2023-11-28T15:56:42Z</dcterms:modified>
</cp:coreProperties>
</file>