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MAYO\"/>
    </mc:Choice>
  </mc:AlternateContent>
  <xr:revisionPtr revIDLastSave="0" documentId="13_ncr:1_{55E0705F-C811-47A5-8532-1C1D747D82C1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2" l="1"/>
  <c r="B11" i="2"/>
  <c r="D12" i="2"/>
  <c r="D11" i="2" s="1"/>
  <c r="O54" i="2"/>
  <c r="N38" i="2"/>
  <c r="O28" i="2"/>
  <c r="O18" i="2"/>
  <c r="O12" i="2"/>
  <c r="O64" i="2"/>
  <c r="B18" i="2"/>
  <c r="B54" i="2"/>
  <c r="B47" i="2"/>
  <c r="B38" i="2"/>
  <c r="B28" i="2"/>
  <c r="B12" i="2"/>
  <c r="O11" i="2" l="1"/>
  <c r="C18" i="2"/>
  <c r="C28" i="2"/>
  <c r="F18" i="2" l="1"/>
  <c r="N54" i="2" l="1"/>
  <c r="O38" i="2"/>
  <c r="N28" i="2"/>
  <c r="N18" i="2"/>
  <c r="N12" i="2"/>
  <c r="O85" i="2" l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H11" i="2" s="1"/>
  <c r="H85" i="2" s="1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C54" i="2"/>
  <c r="C47" i="2"/>
  <c r="C38" i="2"/>
  <c r="C12" i="2"/>
  <c r="P54" i="2" l="1"/>
  <c r="D85" i="2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G11" i="2"/>
  <c r="G85" i="2" s="1"/>
  <c r="B85" i="2"/>
  <c r="P72" i="2"/>
  <c r="P38" i="2"/>
  <c r="P28" i="2"/>
  <c r="P18" i="2"/>
  <c r="P12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<sst xmlns="http://schemas.openxmlformats.org/spreadsheetml/2006/main" count="105" uniqueCount="105">
  <si>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</si>
  <si>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</si>
  <si>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</si>
  <si>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</si>
  <si>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</si>
  <si>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</si>
  <si>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</si>
  <si>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</si>
  <si>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</si>
  <si>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</si>
  <si>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</si>
  <si>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</si>
  <si>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</si>
  <si>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</si>
  <si>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</si>
  <si>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</si>
  <si>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</si>
  <si>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</si>
  <si>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</si>
  <si>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</si>
  <si>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</si>
  <si>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</si>
  <si>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</si>
  <si>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</si>
  <si>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</si>
  <si>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</si>
  <si>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</si>
  <si>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</si>
  <si>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</si>
  <si>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</si>
  <si>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</si>
  <si>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</si>
  <si>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</si>
  <si>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</si>
  <si>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</si>
  <si>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</si>
  <si>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</si>
  <si>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</si>
  <si>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</si>
  <si>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</si>
  <si>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</si>
  <si>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</si>
  <si>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</si>
  <si>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</si>
  <si>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</si>
  <si>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</si>
  <si>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</si>
  <si>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</si>
  <si>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</si>
  <si>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</si>
  <si>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</si>
  <si>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</si>
  <si>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</si>
  <si>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</si>
  <si>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</si>
  <si>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</si>
  <si>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</si>
  <si>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</si>
  <si>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</si>
  <si>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</si>
  <si>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</si>
  <si>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</si>
  <si>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</si>
  <si>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</si>
  <si>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</si>
  <si>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</si>
  <si>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</si>
  <si>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</si>
  <si>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</si>
  <si>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</si>
  <si>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</si>
  <si>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</si>
  <si>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</si>
  <si>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</si>
  <si>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</si>
  <si>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</si>
  <si>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</si>
  <si>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</si>
  <si>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</si>
  <si>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</si>
  <si>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</si>
  <si>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</si>
  <si>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</si>
  <si>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</si>
  <si>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</si>
  <si>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</si>
  <si>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</si>
  <si>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</si>
  <si>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</si>
  <si>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</si>
  <si>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</si>
  <si>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</si>
  <si>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</si>
  <si>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</si>
  <si>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</si>
  <si>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</si>
  <si>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</si>
  <si>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</si>
  <si>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>Rafael Peralta Romero</t>
  </si>
  <si>
    <t>Director General</t>
  </si>
  <si>
    <t>Juana Heredia Martínez</t>
  </si>
  <si>
    <t xml:space="preserve">      Enc. Div. de Contabilidad     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</si>
  <si>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</si>
  <si>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Edwin Rafael Tejeda Ciprián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</si>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</sst>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/>
    <xf numFmtId="0" fontId="7" fillId="0" borderId="0" xfId="0" applyFont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146503</xdr:colOff>
      <xdr:row>2</xdr:row>
      <xdr:rowOff>99333</xdr:rowOff>
    </xdr:from>
    <xdr:to>
      <xdr:col>0</xdr:col>
      <xdr:colOff>1270453</xdr:colOff>
      <xdr:row>6</xdr:row>
      <xdr:rowOff>58784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3" y="484869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684440</xdr:colOff>
      <xdr:row>1</xdr:row>
      <xdr:rowOff>161926</xdr:rowOff>
    </xdr:from>
    <xdr:to>
      <xdr:col>15</xdr:col>
      <xdr:colOff>846365</xdr:colOff>
      <xdr:row>7</xdr:row>
      <xdr:rowOff>38302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7386" y="354694"/>
          <a:ext cx="1035050" cy="1339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3"/>
  <sheetViews>
    <sheetView showGridLines="0" tabSelected="1" topLeftCell="A60" zoomScale="84" zoomScaleNormal="84" workbookViewId="0">
      <selection activeCell="A94" sqref="A94"/>
    </sheetView>
  </sheetViews>
  <sheetFormatPr baseColWidth="10" defaultColWidth="11.42578125" defaultRowHeight="15" x14ac:dyDescent="0.25"/>
  <cols>
    <col min="1" max="1" width="91.28515625" customWidth="1"/>
    <col min="2" max="2" width="15.5703125" customWidth="1"/>
    <col min="3" max="3" width="17.85546875" customWidth="1"/>
    <col min="4" max="4" width="14.85546875" customWidth="1"/>
    <col min="5" max="5" width="14.28515625" customWidth="1"/>
    <col min="6" max="6" width="14.7109375" customWidth="1"/>
    <col min="7" max="8" width="14.28515625" bestFit="1" customWidth="1"/>
    <col min="9" max="15" width="13.140625" customWidth="1"/>
    <col min="16" max="16" width="14.28515625" bestFit="1" customWidth="1"/>
  </cols>
  <sheetData>
    <row r="3" spans="1:17" ht="28.5" customHeight="1" x14ac:dyDescent="0.25">
      <c r="A3" s="31" t="s">
        <v>94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ht="21" customHeight="1" x14ac:dyDescent="0.25">
      <c r="A4" s="31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8" x14ac:dyDescent="0.25">
      <c r="A5" s="35">
        <v>2024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customHeight="1" x14ac:dyDescent="0.25">
      <c r="A6" s="36" t="s">
        <v>91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ht="15.75" customHeight="1" x14ac:dyDescent="0.25">
      <c r="A7" s="27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9" spans="1:17" ht="25.5" customHeight="1" x14ac:dyDescent="0.25">
      <c r="A9" s="32" t="s">
        <v>66</v>
      </c>
      <c r="B9" s="33" t="s">
        <v>93</v>
      </c>
      <c r="C9" s="33" t="s">
        <v>92</v>
      </c>
      <c r="D9" s="28" t="s">
        <v>90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7" s="15" customFormat="1" ht="34.5" customHeight="1" x14ac:dyDescent="0.25">
      <c r="A10" s="32"/>
      <c r="B10" s="34"/>
      <c r="C10" s="34"/>
      <c r="D10" s="13" t="s">
        <v>78</v>
      </c>
      <c r="E10" s="13" t="s">
        <v>79</v>
      </c>
      <c r="F10" s="13" t="s">
        <v>80</v>
      </c>
      <c r="G10" s="13" t="s">
        <v>81</v>
      </c>
      <c r="H10" s="14" t="s">
        <v>82</v>
      </c>
      <c r="I10" s="13" t="s">
        <v>83</v>
      </c>
      <c r="J10" s="14" t="s">
        <v>84</v>
      </c>
      <c r="K10" s="13" t="s">
        <v>85</v>
      </c>
      <c r="L10" s="13" t="s">
        <v>86</v>
      </c>
      <c r="M10" s="13" t="s">
        <v>87</v>
      </c>
      <c r="N10" s="13" t="s">
        <v>88</v>
      </c>
      <c r="O10" s="14" t="s">
        <v>89</v>
      </c>
      <c r="P10" s="13" t="s">
        <v>77</v>
      </c>
    </row>
    <row r="11" spans="1:17" x14ac:dyDescent="0.25">
      <c r="A11" s="1" t="s">
        <v>0</v>
      </c>
      <c r="B11" s="7">
        <f>+B12+B18+B28+B38+B47+B54+B64+B69+B72</f>
        <v>218118888</v>
      </c>
      <c r="C11" s="7">
        <f>+C12+C18+C28+C38+C47+C54+C64+C69+C72</f>
        <v>0</v>
      </c>
      <c r="D11" s="7">
        <f>+D12+D18+D28+D38+D47+D54+D64+D69+D72+D76+D80+D83</f>
        <v>8918929.879999999</v>
      </c>
      <c r="E11" s="7">
        <f t="shared" ref="E11:K11" si="0">+E12+E18+E28+E38+E47+E54+E64+E69+E72+E76+E80+E83</f>
        <v>10601300.220000001</v>
      </c>
      <c r="F11" s="7">
        <f t="shared" si="0"/>
        <v>13087345.639999999</v>
      </c>
      <c r="G11" s="7">
        <f t="shared" si="0"/>
        <v>11542807.970000003</v>
      </c>
      <c r="H11" s="7">
        <f>+H12+H18+H28+H38+H47+H54+H64+H69+H72+H76+H80+H83</f>
        <v>26891727.02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" si="2">+N12+N18+N28+N38+N47+N54+N64+N69+N72+N76+N80+N83</f>
        <v>0</v>
      </c>
      <c r="O11" s="7">
        <f>+O12+O18+O28+O38+O47+O54+O64+O69+O72+O76+O80+O83</f>
        <v>0</v>
      </c>
      <c r="P11" s="7">
        <f>+P12+P18+P28+P38+P47+P54+P64+P69+P72+P76+P80+P83</f>
        <v>71042110.730000004</v>
      </c>
      <c r="Q11" s="16"/>
    </row>
    <row r="12" spans="1:17" x14ac:dyDescent="0.25">
      <c r="A12" s="3" t="s">
        <v>1</v>
      </c>
      <c r="B12" s="8">
        <f>SUM(B13:B17)</f>
        <v>133218560</v>
      </c>
      <c r="C12" s="8">
        <f>SUM(C13:C17)</f>
        <v>0</v>
      </c>
      <c r="D12" s="8">
        <f>SUM(D13:D17)</f>
        <v>8439057.9199999999</v>
      </c>
      <c r="E12" s="8">
        <f t="shared" ref="E12:J12" si="3">SUM(E13:E17)</f>
        <v>8276791.9500000002</v>
      </c>
      <c r="F12" s="8">
        <f t="shared" si="3"/>
        <v>8299887.8100000005</v>
      </c>
      <c r="G12" s="8">
        <f t="shared" si="3"/>
        <v>8706340.5500000007</v>
      </c>
      <c r="H12" s="8">
        <f t="shared" si="3"/>
        <v>14967732.699999999</v>
      </c>
      <c r="I12" s="8">
        <f t="shared" si="3"/>
        <v>0</v>
      </c>
      <c r="J12" s="8">
        <f t="shared" si="3"/>
        <v>0</v>
      </c>
      <c r="K12" s="8">
        <f>SUM(K13:K17)</f>
        <v>0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48689810.93</v>
      </c>
    </row>
    <row r="13" spans="1:17" x14ac:dyDescent="0.25">
      <c r="A13" s="4" t="s">
        <v>2</v>
      </c>
      <c r="B13" s="6">
        <v>94773560</v>
      </c>
      <c r="C13" s="6"/>
      <c r="D13" s="6">
        <v>7147367.04</v>
      </c>
      <c r="E13" s="6">
        <v>6963938.7800000003</v>
      </c>
      <c r="F13" s="6">
        <v>6977217.04</v>
      </c>
      <c r="G13" s="6">
        <v>7382902.7800000003</v>
      </c>
      <c r="H13" s="6">
        <v>6946217.04</v>
      </c>
      <c r="I13" s="6"/>
      <c r="J13" s="6"/>
      <c r="K13" s="6"/>
      <c r="L13" s="6"/>
      <c r="M13" s="6"/>
      <c r="N13" s="6"/>
      <c r="O13" s="6"/>
      <c r="P13" s="6">
        <f>SUM(D13:O13)</f>
        <v>35417642.68</v>
      </c>
    </row>
    <row r="14" spans="1:17" x14ac:dyDescent="0.25">
      <c r="A14" s="4" t="s">
        <v>3</v>
      </c>
      <c r="B14" s="6">
        <v>25166000</v>
      </c>
      <c r="C14" s="6"/>
      <c r="D14" s="6">
        <v>259828.83</v>
      </c>
      <c r="E14" s="6">
        <v>259843.83</v>
      </c>
      <c r="F14" s="6">
        <v>259843.83</v>
      </c>
      <c r="G14" s="6">
        <v>259843.83</v>
      </c>
      <c r="H14" s="6">
        <v>6963444.1200000001</v>
      </c>
      <c r="I14" s="6"/>
      <c r="J14" s="6"/>
      <c r="K14" s="6"/>
      <c r="L14" s="6"/>
      <c r="M14" s="6"/>
      <c r="N14" s="6"/>
      <c r="O14" s="6"/>
      <c r="P14" s="6">
        <f t="shared" ref="P14:P75" si="5">SUM(D14:O14)</f>
        <v>8002804.4400000004</v>
      </c>
    </row>
    <row r="15" spans="1:17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7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13279000</v>
      </c>
      <c r="C17" s="6"/>
      <c r="D17" s="6">
        <v>1031862.05</v>
      </c>
      <c r="E17" s="6">
        <v>1053009.3400000001</v>
      </c>
      <c r="F17" s="6">
        <v>1062826.94</v>
      </c>
      <c r="G17" s="6">
        <v>1063593.94</v>
      </c>
      <c r="H17" s="6">
        <v>1058071.54</v>
      </c>
      <c r="I17" s="6"/>
      <c r="J17" s="6"/>
      <c r="K17" s="6"/>
      <c r="L17" s="6"/>
      <c r="M17" s="6"/>
      <c r="N17" s="6"/>
      <c r="O17" s="6"/>
      <c r="P17" s="6">
        <f t="shared" si="5"/>
        <v>5269363.8099999996</v>
      </c>
    </row>
    <row r="18" spans="1:16" x14ac:dyDescent="0.25">
      <c r="A18" s="3" t="s">
        <v>7</v>
      </c>
      <c r="B18" s="8">
        <f>SUM(B19:B27)</f>
        <v>38331100</v>
      </c>
      <c r="C18" s="8">
        <f>SUM(C19:C27)</f>
        <v>0</v>
      </c>
      <c r="D18" s="8">
        <f>SUM(D19:D27)</f>
        <v>479871.95999999996</v>
      </c>
      <c r="E18" s="8">
        <f t="shared" ref="E18:K18" si="6">SUM(E19:E27)</f>
        <v>2295778.2800000003</v>
      </c>
      <c r="F18" s="8">
        <f t="shared" si="6"/>
        <v>4195683.68</v>
      </c>
      <c r="G18" s="8">
        <f t="shared" si="6"/>
        <v>1282742.56</v>
      </c>
      <c r="H18" s="8">
        <f t="shared" si="6"/>
        <v>4361968.46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12616044.939999999</v>
      </c>
    </row>
    <row r="19" spans="1:16" x14ac:dyDescent="0.25">
      <c r="A19" s="4" t="s">
        <v>8</v>
      </c>
      <c r="B19" s="6">
        <v>27491000</v>
      </c>
      <c r="C19" s="6"/>
      <c r="D19" s="6">
        <v>430047.55</v>
      </c>
      <c r="E19" s="6">
        <v>2060445.35</v>
      </c>
      <c r="F19" s="6">
        <v>3957389.8</v>
      </c>
      <c r="G19" s="6">
        <v>440517.63</v>
      </c>
      <c r="H19" s="6">
        <v>3799692.8</v>
      </c>
      <c r="I19" s="6"/>
      <c r="J19" s="6"/>
      <c r="K19" s="6"/>
      <c r="L19" s="6"/>
      <c r="M19" s="6"/>
      <c r="N19" s="6"/>
      <c r="O19" s="6"/>
      <c r="P19" s="6">
        <f t="shared" si="5"/>
        <v>10688093.129999999</v>
      </c>
    </row>
    <row r="20" spans="1:16" x14ac:dyDescent="0.25">
      <c r="A20" s="4" t="s">
        <v>9</v>
      </c>
      <c r="B20" s="6">
        <v>310000</v>
      </c>
      <c r="C20" s="6"/>
      <c r="D20" s="6"/>
      <c r="E20" s="6">
        <v>34283.26</v>
      </c>
      <c r="F20" s="6"/>
      <c r="G20" s="6"/>
      <c r="H20" s="6">
        <v>7080</v>
      </c>
      <c r="I20" s="6"/>
      <c r="J20" s="6"/>
      <c r="K20" s="6"/>
      <c r="L20" s="6"/>
      <c r="M20" s="6"/>
      <c r="N20" s="6"/>
      <c r="O20" s="6"/>
      <c r="P20" s="6">
        <f t="shared" si="5"/>
        <v>41363.26</v>
      </c>
    </row>
    <row r="21" spans="1:16" x14ac:dyDescent="0.25">
      <c r="A21" s="4" t="s">
        <v>10</v>
      </c>
      <c r="B21" s="6">
        <v>9000</v>
      </c>
      <c r="C21" s="6"/>
      <c r="D21" s="6"/>
      <c r="E21" s="6"/>
      <c r="F21" s="6"/>
      <c r="G21" s="6"/>
      <c r="H21" s="6"/>
      <c r="I21" s="6"/>
      <c r="J21" s="6"/>
      <c r="K21" s="6"/>
      <c r="P21" s="6">
        <f t="shared" si="5"/>
        <v>0</v>
      </c>
    </row>
    <row r="22" spans="1:16" x14ac:dyDescent="0.25">
      <c r="A22" s="4" t="s">
        <v>11</v>
      </c>
      <c r="B22" s="6">
        <v>6000</v>
      </c>
      <c r="C22" s="6"/>
      <c r="D22" s="6"/>
      <c r="E22" s="6"/>
      <c r="F22" s="6"/>
      <c r="G22" s="6"/>
      <c r="H22" s="6"/>
      <c r="I22" s="6"/>
      <c r="J22" s="6"/>
      <c r="K22" s="6"/>
      <c r="P22" s="6">
        <f t="shared" si="5"/>
        <v>0</v>
      </c>
    </row>
    <row r="23" spans="1:16" x14ac:dyDescent="0.25">
      <c r="A23" s="4" t="s">
        <v>12</v>
      </c>
      <c r="B23" s="6">
        <v>1756000</v>
      </c>
      <c r="C23" s="6"/>
      <c r="D23" s="6">
        <v>34034.74</v>
      </c>
      <c r="E23" s="6">
        <v>29500</v>
      </c>
      <c r="F23" s="6">
        <v>13293.88</v>
      </c>
      <c r="G23" s="6">
        <v>398493.38</v>
      </c>
      <c r="H23" s="6">
        <v>60366.66</v>
      </c>
      <c r="I23" s="6"/>
      <c r="J23" s="6"/>
      <c r="K23" s="6"/>
      <c r="L23" s="6"/>
      <c r="M23" s="6"/>
      <c r="N23" s="6"/>
      <c r="O23" s="6"/>
      <c r="P23" s="6">
        <f t="shared" si="5"/>
        <v>535688.66</v>
      </c>
    </row>
    <row r="24" spans="1:16" x14ac:dyDescent="0.25">
      <c r="A24" s="4" t="s">
        <v>13</v>
      </c>
      <c r="B24" s="6">
        <v>250000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P24" s="6">
        <f t="shared" si="5"/>
        <v>0</v>
      </c>
    </row>
    <row r="25" spans="1:16" x14ac:dyDescent="0.25">
      <c r="A25" s="4" t="s">
        <v>14</v>
      </c>
      <c r="B25" s="6">
        <v>6627500</v>
      </c>
      <c r="C25" s="6"/>
      <c r="D25" s="6">
        <v>15789.67</v>
      </c>
      <c r="E25" s="6">
        <v>171549.67</v>
      </c>
      <c r="F25" s="6"/>
      <c r="G25" s="6">
        <v>363731.55</v>
      </c>
      <c r="H25" s="6">
        <v>312169</v>
      </c>
      <c r="I25" s="6"/>
      <c r="J25" s="6"/>
      <c r="K25" s="6"/>
      <c r="L25" s="6"/>
      <c r="M25" s="6"/>
      <c r="N25" s="6"/>
      <c r="O25" s="6"/>
      <c r="P25" s="6">
        <f t="shared" si="5"/>
        <v>863239.89</v>
      </c>
    </row>
    <row r="26" spans="1:16" x14ac:dyDescent="0.25">
      <c r="A26" s="4" t="s">
        <v>15</v>
      </c>
      <c r="B26" s="6">
        <v>1281600</v>
      </c>
      <c r="C26" s="6"/>
      <c r="D26" s="6"/>
      <c r="E26" s="6"/>
      <c r="F26" s="6">
        <v>80000</v>
      </c>
      <c r="G26" s="6">
        <v>80000</v>
      </c>
      <c r="H26" s="6">
        <v>182660</v>
      </c>
      <c r="I26" s="6"/>
      <c r="J26" s="6"/>
      <c r="K26" s="6"/>
      <c r="M26" s="6"/>
      <c r="N26" s="6"/>
      <c r="O26" s="6"/>
      <c r="P26" s="6">
        <f t="shared" si="5"/>
        <v>342660</v>
      </c>
    </row>
    <row r="27" spans="1:16" x14ac:dyDescent="0.25">
      <c r="A27" s="4" t="s">
        <v>16</v>
      </c>
      <c r="B27" s="6">
        <v>600000</v>
      </c>
      <c r="C27" s="6"/>
      <c r="D27" s="6"/>
      <c r="E27" s="6"/>
      <c r="F27" s="6">
        <v>145000</v>
      </c>
      <c r="G27" s="6"/>
      <c r="H27" s="6"/>
      <c r="I27" s="6"/>
      <c r="J27" s="6"/>
      <c r="K27" s="6"/>
      <c r="L27" s="6"/>
      <c r="M27" s="6"/>
      <c r="N27" s="6"/>
      <c r="O27" s="6"/>
      <c r="P27" s="6">
        <f t="shared" si="5"/>
        <v>145000</v>
      </c>
    </row>
    <row r="28" spans="1:16" x14ac:dyDescent="0.25">
      <c r="A28" s="3" t="s">
        <v>17</v>
      </c>
      <c r="B28" s="8">
        <f>SUM(B29:B37)</f>
        <v>21490828</v>
      </c>
      <c r="C28" s="8">
        <f>SUM(C29:C37)</f>
        <v>0</v>
      </c>
      <c r="D28" s="8">
        <f>SUM(D29:D37)</f>
        <v>0</v>
      </c>
      <c r="E28" s="8">
        <f t="shared" ref="E28:K28" si="9">SUM(E29:E37)</f>
        <v>28729.99</v>
      </c>
      <c r="F28" s="8">
        <f t="shared" si="9"/>
        <v>504417.12</v>
      </c>
      <c r="G28" s="8">
        <f t="shared" si="9"/>
        <v>1315605.22</v>
      </c>
      <c r="H28" s="8">
        <f t="shared" si="9"/>
        <v>756408.88</v>
      </c>
      <c r="I28" s="8">
        <f t="shared" si="9"/>
        <v>0</v>
      </c>
      <c r="J28" s="8">
        <f t="shared" si="9"/>
        <v>0</v>
      </c>
      <c r="K28" s="8">
        <f t="shared" si="9"/>
        <v>0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2605161.21</v>
      </c>
    </row>
    <row r="29" spans="1:16" x14ac:dyDescent="0.25">
      <c r="A29" s="4" t="s">
        <v>18</v>
      </c>
      <c r="B29" s="6">
        <v>1100000</v>
      </c>
      <c r="C29" s="6"/>
      <c r="D29" s="6"/>
      <c r="E29" s="6">
        <v>28729.99</v>
      </c>
      <c r="F29" s="6">
        <v>242479.91</v>
      </c>
      <c r="G29" s="6"/>
      <c r="H29" s="6">
        <v>3355</v>
      </c>
      <c r="I29" s="6"/>
      <c r="J29" s="6"/>
      <c r="K29" s="6"/>
      <c r="L29" s="6"/>
      <c r="M29" s="6"/>
      <c r="O29" s="6"/>
      <c r="P29" s="6">
        <f t="shared" si="5"/>
        <v>274564.90000000002</v>
      </c>
    </row>
    <row r="30" spans="1:16" x14ac:dyDescent="0.25">
      <c r="A30" s="4" t="s">
        <v>19</v>
      </c>
      <c r="B30" s="6">
        <v>280000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f t="shared" si="5"/>
        <v>0</v>
      </c>
    </row>
    <row r="31" spans="1:16" x14ac:dyDescent="0.25">
      <c r="A31" s="4" t="s">
        <v>20</v>
      </c>
      <c r="B31" s="6">
        <v>3861500</v>
      </c>
      <c r="C31" s="6"/>
      <c r="D31" s="6"/>
      <c r="E31" s="6"/>
      <c r="F31" s="6">
        <v>99856.320000000007</v>
      </c>
      <c r="G31" s="6"/>
      <c r="H31" s="6">
        <v>50858</v>
      </c>
      <c r="I31" s="6"/>
      <c r="J31" s="6"/>
      <c r="K31" s="6"/>
      <c r="L31" s="6"/>
      <c r="N31" s="6"/>
      <c r="O31" s="6"/>
      <c r="P31" s="6">
        <f t="shared" si="5"/>
        <v>150714.32</v>
      </c>
    </row>
    <row r="32" spans="1:16" x14ac:dyDescent="0.25">
      <c r="A32" s="4" t="s">
        <v>21</v>
      </c>
      <c r="B32" s="6">
        <v>100000</v>
      </c>
      <c r="C32" s="6"/>
      <c r="D32" s="6"/>
      <c r="E32" s="6"/>
      <c r="F32" s="6">
        <v>21459.7</v>
      </c>
      <c r="G32" s="6"/>
      <c r="H32" s="6"/>
      <c r="I32" s="6"/>
      <c r="J32" s="6"/>
      <c r="K32" s="6"/>
      <c r="L32" s="6"/>
      <c r="P32" s="6">
        <f t="shared" si="5"/>
        <v>21459.7</v>
      </c>
    </row>
    <row r="33" spans="1:16" x14ac:dyDescent="0.25">
      <c r="A33" s="4" t="s">
        <v>22</v>
      </c>
      <c r="B33" s="6">
        <v>50500</v>
      </c>
      <c r="C33" s="6"/>
      <c r="D33" s="6"/>
      <c r="E33" s="6"/>
      <c r="F33" s="6"/>
      <c r="G33" s="6"/>
      <c r="H33" s="6">
        <v>32426.400000000001</v>
      </c>
      <c r="I33" s="6"/>
      <c r="J33" s="6"/>
      <c r="K33" s="6"/>
      <c r="L33" s="6"/>
      <c r="P33" s="6">
        <f t="shared" si="5"/>
        <v>32426.400000000001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N34" s="6"/>
      <c r="P34" s="6">
        <f t="shared" si="5"/>
        <v>0</v>
      </c>
    </row>
    <row r="35" spans="1:16" x14ac:dyDescent="0.25">
      <c r="A35" s="4" t="s">
        <v>24</v>
      </c>
      <c r="B35" s="6">
        <v>5020000</v>
      </c>
      <c r="C35" s="6"/>
      <c r="D35" s="6"/>
      <c r="E35" s="6"/>
      <c r="F35" s="6">
        <v>1480.9</v>
      </c>
      <c r="G35" s="6">
        <v>1216000</v>
      </c>
      <c r="H35" s="6">
        <v>348000</v>
      </c>
      <c r="I35" s="6"/>
      <c r="J35" s="6"/>
      <c r="K35" s="6"/>
      <c r="L35" s="6"/>
      <c r="M35" s="6"/>
      <c r="N35" s="6"/>
      <c r="O35" s="6"/>
      <c r="P35" s="6">
        <f t="shared" si="5"/>
        <v>1565480.9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11048828</v>
      </c>
      <c r="C37" s="6"/>
      <c r="D37" s="6"/>
      <c r="E37" s="6"/>
      <c r="F37" s="6">
        <v>139140.29</v>
      </c>
      <c r="G37" s="6">
        <v>99605.22</v>
      </c>
      <c r="H37" s="6">
        <v>321769.48</v>
      </c>
      <c r="I37" s="6"/>
      <c r="J37" s="6"/>
      <c r="K37" s="6"/>
      <c r="L37" s="6"/>
      <c r="M37" s="6"/>
      <c r="N37" s="6"/>
      <c r="O37" s="6"/>
      <c r="P37" s="6">
        <f t="shared" si="5"/>
        <v>560514.99</v>
      </c>
    </row>
    <row r="38" spans="1:16" x14ac:dyDescent="0.25">
      <c r="A38" s="3" t="s">
        <v>27</v>
      </c>
      <c r="B38" s="8">
        <f>SUM(B39:B46)</f>
        <v>1799800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87357.03</v>
      </c>
      <c r="G38" s="8">
        <f t="shared" si="12"/>
        <v>238119.64</v>
      </c>
      <c r="H38" s="8">
        <f t="shared" si="12"/>
        <v>1030000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>SUM(N39:N46)</f>
        <v>0</v>
      </c>
      <c r="O38" s="8">
        <f t="shared" si="12"/>
        <v>0</v>
      </c>
      <c r="P38" s="8">
        <f t="shared" ref="P38" si="13">SUM(P39:P46)</f>
        <v>1355476.67</v>
      </c>
    </row>
    <row r="39" spans="1:16" x14ac:dyDescent="0.25">
      <c r="A39" s="4" t="s">
        <v>28</v>
      </c>
      <c r="B39" s="6">
        <v>1399900</v>
      </c>
      <c r="C39" s="6"/>
      <c r="D39" s="6"/>
      <c r="E39" s="6"/>
      <c r="F39" s="6"/>
      <c r="G39" s="6"/>
      <c r="H39" s="6">
        <v>1030000</v>
      </c>
      <c r="I39" s="6"/>
      <c r="J39" s="6"/>
      <c r="K39" s="6"/>
      <c r="P39" s="6">
        <f t="shared" si="5"/>
        <v>1030000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399900</v>
      </c>
      <c r="C45" s="6"/>
      <c r="D45" s="6"/>
      <c r="E45" s="6"/>
      <c r="F45" s="6">
        <v>87357.03</v>
      </c>
      <c r="G45" s="6">
        <v>238119.64</v>
      </c>
      <c r="H45" s="6"/>
      <c r="I45" s="6"/>
      <c r="J45" s="6"/>
      <c r="K45" s="6"/>
      <c r="N45" s="6"/>
      <c r="P45" s="6">
        <f t="shared" si="5"/>
        <v>325476.67000000004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3277600</v>
      </c>
      <c r="C54" s="8">
        <f>SUM(C55:C63)</f>
        <v>0</v>
      </c>
      <c r="D54" s="8">
        <f>SUM(D55:D64)</f>
        <v>0</v>
      </c>
      <c r="E54" s="8">
        <f t="shared" ref="E54:N54" si="16">SUM(E55:E64)</f>
        <v>0</v>
      </c>
      <c r="F54" s="8">
        <f t="shared" si="16"/>
        <v>0</v>
      </c>
      <c r="G54" s="8">
        <f t="shared" si="16"/>
        <v>0</v>
      </c>
      <c r="H54" s="8">
        <f>SUM(H55:H63)</f>
        <v>27611.29</v>
      </c>
      <c r="I54" s="8">
        <f t="shared" si="16"/>
        <v>0</v>
      </c>
      <c r="J54" s="8">
        <f t="shared" si="16"/>
        <v>0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>SUM(O55:O63)</f>
        <v>0</v>
      </c>
      <c r="P54" s="8">
        <f>SUM(P55:P63)</f>
        <v>27611.29</v>
      </c>
    </row>
    <row r="55" spans="1:16" x14ac:dyDescent="0.25">
      <c r="A55" s="4" t="s">
        <v>44</v>
      </c>
      <c r="B55" s="6">
        <v>3260000</v>
      </c>
      <c r="C55" s="6"/>
      <c r="D55" s="6"/>
      <c r="E55" s="6"/>
      <c r="F55" s="6"/>
      <c r="G55" s="6"/>
      <c r="H55" s="6">
        <v>27611.29</v>
      </c>
      <c r="I55" s="6"/>
      <c r="J55" s="6"/>
      <c r="K55" s="6"/>
      <c r="L55" s="6"/>
      <c r="M55" s="6"/>
      <c r="N55" s="6"/>
      <c r="O55" s="6"/>
      <c r="P55" s="6">
        <f t="shared" si="5"/>
        <v>27611.29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M56" s="6"/>
      <c r="O56" s="6"/>
      <c r="P56" s="6">
        <f t="shared" si="5"/>
        <v>0</v>
      </c>
    </row>
    <row r="57" spans="1:16" x14ac:dyDescent="0.25">
      <c r="A57" s="4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M57" s="6"/>
      <c r="P57" s="6">
        <f t="shared" si="5"/>
        <v>0</v>
      </c>
    </row>
    <row r="58" spans="1:16" x14ac:dyDescent="0.25">
      <c r="A58" s="4" t="s">
        <v>47</v>
      </c>
      <c r="B58" s="6">
        <v>1000</v>
      </c>
      <c r="C58" s="6"/>
      <c r="D58" s="6"/>
      <c r="E58" s="6"/>
      <c r="F58" s="6"/>
      <c r="G58" s="6"/>
      <c r="H58" s="6"/>
      <c r="I58" s="6"/>
      <c r="J58" s="6"/>
      <c r="K58" s="6"/>
      <c r="M58" s="6"/>
      <c r="P58" s="6">
        <f t="shared" si="5"/>
        <v>0</v>
      </c>
    </row>
    <row r="59" spans="1:16" x14ac:dyDescent="0.25">
      <c r="A59" s="4" t="s">
        <v>48</v>
      </c>
      <c r="B59" s="6">
        <v>5000</v>
      </c>
      <c r="C59" s="6"/>
      <c r="D59" s="6"/>
      <c r="E59" s="6"/>
      <c r="F59" s="6"/>
      <c r="G59" s="6"/>
      <c r="H59" s="6"/>
      <c r="I59" s="6"/>
      <c r="J59" s="6"/>
      <c r="K59" s="6"/>
      <c r="M59" s="6"/>
      <c r="O59" s="6"/>
      <c r="P59" s="6">
        <f t="shared" si="5"/>
        <v>0</v>
      </c>
    </row>
    <row r="60" spans="1:16" x14ac:dyDescent="0.25">
      <c r="A60" s="4" t="s">
        <v>49</v>
      </c>
      <c r="B60" s="6">
        <v>1500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9">
        <f t="shared" si="5"/>
        <v>0</v>
      </c>
    </row>
    <row r="64" spans="1:16" x14ac:dyDescent="0.25">
      <c r="A64" s="3" t="s">
        <v>53</v>
      </c>
      <c r="B64" s="8">
        <v>20001000</v>
      </c>
      <c r="C64" s="8">
        <f>SUM(C65:C68)</f>
        <v>0</v>
      </c>
      <c r="D64" s="8">
        <f>SUM(D65:D68)</f>
        <v>0</v>
      </c>
      <c r="E64" s="8">
        <f t="shared" ref="E64:K64" si="17">SUM(E65:E68)</f>
        <v>0</v>
      </c>
      <c r="F64" s="8">
        <f t="shared" si="17"/>
        <v>0</v>
      </c>
      <c r="G64" s="8">
        <f t="shared" si="17"/>
        <v>0</v>
      </c>
      <c r="H64" s="8">
        <f t="shared" si="17"/>
        <v>5748005.6900000004</v>
      </c>
      <c r="I64" s="8">
        <f t="shared" si="17"/>
        <v>0</v>
      </c>
      <c r="J64" s="8">
        <f t="shared" si="17"/>
        <v>0</v>
      </c>
      <c r="K64" s="8">
        <f t="shared" si="17"/>
        <v>0</v>
      </c>
      <c r="O64" s="16">
        <f>SUM(O65:O68)</f>
        <v>0</v>
      </c>
      <c r="P64" s="10">
        <f>SUM(P65:P68)</f>
        <v>5748005.6900000004</v>
      </c>
    </row>
    <row r="65" spans="1:16" x14ac:dyDescent="0.25">
      <c r="A65" s="4" t="s">
        <v>54</v>
      </c>
      <c r="B65" s="6">
        <v>20001000</v>
      </c>
      <c r="C65" s="6"/>
      <c r="D65" s="6"/>
      <c r="E65" s="6"/>
      <c r="F65" s="6"/>
      <c r="G65" s="6"/>
      <c r="H65" s="6">
        <v>5748005.6900000004</v>
      </c>
      <c r="I65" s="6"/>
      <c r="J65" s="6"/>
      <c r="K65" s="6"/>
      <c r="O65" s="6"/>
      <c r="P65" s="9">
        <f t="shared" si="5"/>
        <v>5748005.6900000004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9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9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9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18">SUM(E70:E71)</f>
        <v>0</v>
      </c>
      <c r="F69" s="8">
        <f t="shared" si="18"/>
        <v>0</v>
      </c>
      <c r="G69" s="8">
        <f t="shared" si="18"/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P69" s="10">
        <f t="shared" ref="P69" si="19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9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9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0">SUM(E73:E75)</f>
        <v>0</v>
      </c>
      <c r="F72" s="8">
        <f t="shared" si="20"/>
        <v>0</v>
      </c>
      <c r="G72" s="8">
        <f t="shared" si="20"/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P72" s="10">
        <f t="shared" ref="P72" si="21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9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9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9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2">SUM(E77:E79)</f>
        <v>0</v>
      </c>
      <c r="F76" s="7">
        <f t="shared" si="22"/>
        <v>0</v>
      </c>
      <c r="G76" s="7">
        <f t="shared" si="22"/>
        <v>0</v>
      </c>
      <c r="H76" s="7">
        <f t="shared" si="22"/>
        <v>0</v>
      </c>
      <c r="I76" s="7">
        <f t="shared" si="22"/>
        <v>0</v>
      </c>
      <c r="J76" s="7">
        <f t="shared" si="22"/>
        <v>0</v>
      </c>
      <c r="K76" s="7">
        <f t="shared" si="22"/>
        <v>0</v>
      </c>
      <c r="L76" s="2"/>
      <c r="M76" s="2"/>
      <c r="N76" s="2"/>
      <c r="O76" s="2"/>
      <c r="P76" s="11">
        <f t="shared" ref="P76" si="23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4">SUM(E81:E82)</f>
        <v>0</v>
      </c>
      <c r="F80" s="8">
        <f t="shared" si="24"/>
        <v>0</v>
      </c>
      <c r="G80" s="8">
        <f t="shared" si="24"/>
        <v>0</v>
      </c>
      <c r="H80" s="8">
        <f t="shared" si="24"/>
        <v>0</v>
      </c>
      <c r="I80" s="8">
        <f t="shared" si="24"/>
        <v>0</v>
      </c>
      <c r="J80" s="8">
        <f t="shared" si="24"/>
        <v>0</v>
      </c>
      <c r="K80" s="8">
        <f t="shared" si="24"/>
        <v>0</v>
      </c>
      <c r="P80" s="8">
        <f t="shared" ref="P80" si="25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6">+E84</f>
        <v>0</v>
      </c>
      <c r="F83" s="8">
        <f t="shared" si="26"/>
        <v>0</v>
      </c>
      <c r="G83" s="8">
        <f t="shared" si="26"/>
        <v>0</v>
      </c>
      <c r="H83" s="8">
        <f t="shared" si="26"/>
        <v>0</v>
      </c>
      <c r="I83" s="8">
        <f t="shared" si="26"/>
        <v>0</v>
      </c>
      <c r="J83" s="8">
        <f t="shared" si="26"/>
        <v>0</v>
      </c>
      <c r="K83" s="8">
        <f t="shared" si="26"/>
        <v>0</v>
      </c>
      <c r="P83" s="8">
        <f t="shared" ref="P83" si="27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2">
        <f>+B11</f>
        <v>218118888</v>
      </c>
      <c r="C85" s="12">
        <f>+C11</f>
        <v>0</v>
      </c>
      <c r="D85" s="12">
        <f>+D11</f>
        <v>8918929.879999999</v>
      </c>
      <c r="E85" s="12">
        <f t="shared" ref="E85:O85" si="28">+E11</f>
        <v>10601300.220000001</v>
      </c>
      <c r="F85" s="12">
        <f t="shared" si="28"/>
        <v>13087345.639999999</v>
      </c>
      <c r="G85" s="12">
        <f t="shared" si="28"/>
        <v>11542807.970000003</v>
      </c>
      <c r="H85" s="12">
        <f>+H11</f>
        <v>26891727.02</v>
      </c>
      <c r="I85" s="12">
        <f t="shared" si="28"/>
        <v>0</v>
      </c>
      <c r="J85" s="12">
        <f t="shared" si="28"/>
        <v>0</v>
      </c>
      <c r="K85" s="12">
        <f t="shared" si="28"/>
        <v>0</v>
      </c>
      <c r="L85" s="12">
        <f t="shared" si="28"/>
        <v>0</v>
      </c>
      <c r="M85" s="12">
        <f t="shared" si="28"/>
        <v>0</v>
      </c>
      <c r="N85" s="12">
        <f t="shared" si="28"/>
        <v>0</v>
      </c>
      <c r="O85" s="12">
        <f t="shared" si="28"/>
        <v>0</v>
      </c>
      <c r="P85" s="12">
        <f t="shared" ref="P85" si="29">+P11</f>
        <v>71042110.730000004</v>
      </c>
    </row>
    <row r="87" spans="1:16" x14ac:dyDescent="0.25">
      <c r="B87" s="16"/>
      <c r="C87" s="16"/>
      <c r="H87" s="16"/>
    </row>
    <row r="88" spans="1:16" ht="15" customHeight="1" x14ac:dyDescent="0.25">
      <c r="A88" s="19" t="s">
        <v>102</v>
      </c>
      <c r="B88" s="6"/>
      <c r="C88" s="6"/>
      <c r="D88" s="6"/>
      <c r="E88" s="23" t="s">
        <v>96</v>
      </c>
      <c r="F88" s="23"/>
      <c r="G88" s="23"/>
      <c r="H88" s="6"/>
      <c r="I88" s="6"/>
      <c r="J88" s="24"/>
      <c r="K88" s="24"/>
      <c r="L88" s="23" t="s">
        <v>97</v>
      </c>
      <c r="M88" s="23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7" t="s">
        <v>100</v>
      </c>
      <c r="B92" s="23"/>
      <c r="C92" s="23"/>
      <c r="D92" s="23"/>
      <c r="E92" s="23" t="s">
        <v>103</v>
      </c>
      <c r="F92" s="23"/>
      <c r="G92" s="23"/>
      <c r="H92" s="6"/>
      <c r="I92" s="6"/>
      <c r="J92" s="25"/>
      <c r="K92" s="25"/>
      <c r="L92" s="26" t="s">
        <v>98</v>
      </c>
      <c r="M92" s="26"/>
      <c r="N92" s="6"/>
    </row>
    <row r="93" spans="1:16" ht="15" customHeight="1" x14ac:dyDescent="0.25">
      <c r="A93" s="18" t="s">
        <v>101</v>
      </c>
      <c r="B93" s="6"/>
      <c r="C93" s="6"/>
      <c r="D93" s="6"/>
      <c r="E93" s="20" t="s">
        <v>104</v>
      </c>
      <c r="F93" s="20"/>
      <c r="G93" s="20"/>
      <c r="H93" s="6"/>
      <c r="I93" s="6"/>
      <c r="J93" s="21"/>
      <c r="K93" s="21"/>
      <c r="L93" s="22" t="s">
        <v>99</v>
      </c>
      <c r="M93" s="22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23622047244094491" right="0.27559055118110237" top="0.47244094488188981" bottom="0.47244094488188981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2024-05-01T14:42:36Z</cp:lastPrinted>
  <dcterms:created xsi:type="dcterms:W3CDTF">2021-07-29T18:58:50Z</dcterms:created>
  <dcterms:modified xsi:type="dcterms:W3CDTF">2024-06-05T12:38:03Z</dcterms:modified>
</cp:coreProperties>
</file>