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JULIO 2022\"/>
    </mc:Choice>
  </mc:AlternateContent>
  <xr:revisionPtr revIDLastSave="0" documentId="13_ncr:1_{97113427-C2A3-4513-A3E4-ACC7140BF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DE PENSIÓN JULIO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H21" i="1"/>
  <c r="C25" i="1"/>
  <c r="C15" i="1"/>
  <c r="J15" i="1"/>
  <c r="F21" i="1"/>
  <c r="C21" i="1"/>
  <c r="L18" i="1"/>
  <c r="G19" i="1"/>
  <c r="H19" i="1"/>
  <c r="L19" i="1"/>
  <c r="L13" i="1" l="1"/>
  <c r="F25" i="1"/>
  <c r="H24" i="1"/>
  <c r="G24" i="1"/>
  <c r="I21" i="1"/>
  <c r="L20" i="1"/>
  <c r="H20" i="1"/>
  <c r="G20" i="1"/>
  <c r="G21" i="1" s="1"/>
  <c r="K24" i="1" l="1"/>
  <c r="L24" i="1" l="1"/>
  <c r="K25" i="1"/>
  <c r="J25" i="1"/>
  <c r="H25" i="1"/>
  <c r="G25" i="1"/>
  <c r="K12" i="1"/>
  <c r="K15" i="1" s="1"/>
  <c r="L25" i="1" l="1"/>
  <c r="L12" i="1"/>
  <c r="F15" i="1" l="1"/>
  <c r="L14" i="1"/>
  <c r="D21" i="1"/>
  <c r="H14" i="1"/>
  <c r="H15" i="1" s="1"/>
  <c r="G14" i="1"/>
  <c r="G15" i="1" s="1"/>
  <c r="L15" i="1" l="1"/>
  <c r="I15" i="1"/>
  <c r="D15" i="1"/>
</calcChain>
</file>

<file path=xl/sharedStrings.xml><?xml version="1.0" encoding="utf-8"?>
<sst xmlns="http://schemas.openxmlformats.org/spreadsheetml/2006/main" count="56" uniqueCount="38">
  <si>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</si>
  <si>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</si>
  <si>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</si>
  <si>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</si>
  <si>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</si>
  <si>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</si>
  <si>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</si>
  <si>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</si>
  <si>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</si>
  <si>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</si>
  <si>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</si>
  <si>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</si>
  <si>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</si>
  <si>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</si>
  <si>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</si>
  <si>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Tipo de empleados</t>
  </si>
  <si>
    <t>DIVISIÓN DE SERVICIOS GENERALES</t>
  </si>
  <si>
    <t>MILAGROS DEL CARMEN LIRANZO</t>
  </si>
  <si>
    <t>CONSERJE</t>
  </si>
  <si>
    <t>TRAMITE DE PENSIÓN</t>
  </si>
  <si>
    <t>NOMINA PERSONAL EN TRAMITE DE PENSIÓN</t>
  </si>
  <si>
    <t>102</t>
  </si>
  <si>
    <t>BIBLIOTECAS PÚBLICAS</t>
  </si>
  <si>
    <t>AUXILIAR BIBLIOTECARIO I</t>
  </si>
  <si>
    <t>116</t>
  </si>
  <si>
    <t>SONIA ALTAGRACIA MOTA</t>
  </si>
  <si>
    <t>CONCERJE</t>
  </si>
  <si>
    <t>DEPARTAMENTO DE SERVICIO AL PUBLICO-BNPHU</t>
  </si>
  <si>
    <t>004</t>
  </si>
  <si>
    <t>DOLORES ALTAGRACIA VASQUEZ CANDELAR</t>
  </si>
  <si>
    <t>050</t>
  </si>
  <si>
    <t>MARIA ISABEL MATOS CUESTA</t>
  </si>
  <si>
    <t>048</t>
  </si>
  <si>
    <t>ELSA MINERVA REYES</t>
  </si>
  <si>
    <t>OLGINA ROMERO DE OLEO</t>
  </si>
  <si>
    <t>056</t>
  </si>
  <si>
    <t>038</t>
  </si>
  <si>
    <t>ANA BLASINA ESTRELLA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</si>
</sst>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0" fillId="0" borderId="0" xfId="0" applyBorder="1"/>
    <xf numFmtId="0" fontId="0" fillId="6" borderId="0" xfId="0" applyFill="1" applyBorder="1"/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49" fontId="8" fillId="3" borderId="11" xfId="0" applyNumberFormat="1" applyFont="1" applyFill="1" applyBorder="1" applyAlignment="1">
      <alignment horizontal="center"/>
    </xf>
    <xf numFmtId="0" fontId="0" fillId="3" borderId="9" xfId="0" applyFont="1" applyFill="1" applyBorder="1" applyAlignment="1"/>
    <xf numFmtId="0" fontId="0" fillId="3" borderId="9" xfId="0" applyFont="1" applyFill="1" applyBorder="1" applyAlignment="1">
      <alignment horizontal="center"/>
    </xf>
    <xf numFmtId="43" fontId="8" fillId="3" borderId="9" xfId="1" applyFont="1" applyFill="1" applyBorder="1" applyAlignment="1">
      <alignment horizontal="left"/>
    </xf>
    <xf numFmtId="43" fontId="8" fillId="3" borderId="12" xfId="1" applyFont="1" applyFill="1" applyBorder="1" applyAlignment="1">
      <alignment horizontal="left"/>
    </xf>
    <xf numFmtId="49" fontId="8" fillId="3" borderId="13" xfId="0" applyNumberFormat="1" applyFont="1" applyFill="1" applyBorder="1" applyAlignment="1">
      <alignment horizontal="center"/>
    </xf>
    <xf numFmtId="0" fontId="8" fillId="3" borderId="1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43" fontId="8" fillId="3" borderId="14" xfId="1" applyFont="1" applyFill="1" applyBorder="1" applyAlignment="1">
      <alignment horizontal="left"/>
    </xf>
    <xf numFmtId="43" fontId="8" fillId="3" borderId="15" xfId="1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left"/>
    </xf>
    <xf numFmtId="43" fontId="9" fillId="5" borderId="17" xfId="1" applyFont="1" applyFill="1" applyBorder="1" applyAlignment="1">
      <alignment horizontal="center"/>
    </xf>
    <xf numFmtId="43" fontId="9" fillId="5" borderId="17" xfId="1" applyFont="1" applyFill="1" applyBorder="1" applyAlignment="1">
      <alignment horizontal="left"/>
    </xf>
    <xf numFmtId="43" fontId="9" fillId="5" borderId="18" xfId="1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43" fontId="8" fillId="3" borderId="9" xfId="1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horizontal="center"/>
    </xf>
    <xf numFmtId="43" fontId="8" fillId="3" borderId="20" xfId="1" applyFont="1" applyFill="1" applyBorder="1" applyAlignment="1">
      <alignment horizontal="left"/>
    </xf>
    <xf numFmtId="49" fontId="8" fillId="3" borderId="19" xfId="1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21" xfId="0" applyFont="1" applyFill="1" applyBorder="1" applyAlignment="1"/>
    <xf numFmtId="0" fontId="0" fillId="3" borderId="21" xfId="0" applyFont="1" applyFill="1" applyBorder="1" applyAlignment="1">
      <alignment horizontal="center"/>
    </xf>
    <xf numFmtId="43" fontId="8" fillId="3" borderId="21" xfId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5"/>
  <sheetViews>
    <sheetView tabSelected="1" workbookViewId="0">
      <pane ySplit="9" topLeftCell="A10" activePane="bottomLeft" state="frozen"/>
      <selection pane="bottomLeft" activeCell="M25" sqref="M25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59" t="s">
        <v>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66" ht="22.5" x14ac:dyDescent="0.4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6" ht="22.5" x14ac:dyDescent="0.45">
      <c r="A3" s="60">
        <v>44743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66" x14ac:dyDescent="0.25">
      <c r="A4" s="15"/>
      <c r="B4" s="21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1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1"/>
      <c r="C6" s="21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61" t="s">
        <v>2</v>
      </c>
      <c r="H8" s="62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37" t="s">
        <v>4</v>
      </c>
      <c r="C9" s="6" t="s">
        <v>5</v>
      </c>
      <c r="D9" s="11" t="s">
        <v>15</v>
      </c>
      <c r="E9" s="11" t="s">
        <v>13</v>
      </c>
      <c r="F9" s="11" t="s">
        <v>0</v>
      </c>
      <c r="G9" s="6" t="s">
        <v>6</v>
      </c>
      <c r="H9" s="6" t="s">
        <v>7</v>
      </c>
      <c r="I9" s="38" t="s">
        <v>8</v>
      </c>
      <c r="J9" s="38" t="s">
        <v>9</v>
      </c>
      <c r="K9" s="38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36"/>
      <c r="D10" s="19"/>
      <c r="E10" s="13"/>
      <c r="F10" s="14"/>
      <c r="G10" s="14"/>
      <c r="H10" s="14"/>
      <c r="I10" s="14"/>
      <c r="J10" s="14"/>
      <c r="K10" s="14"/>
      <c r="L10" s="14"/>
    </row>
    <row r="11" spans="1:166" x14ac:dyDescent="0.25">
      <c r="A11" s="23" t="s">
        <v>16</v>
      </c>
      <c r="B11" s="12"/>
      <c r="C11" s="12"/>
      <c r="D11" s="22"/>
      <c r="E11" s="12"/>
      <c r="F11" s="12"/>
      <c r="G11" s="12"/>
      <c r="H11" s="12"/>
      <c r="I11" s="12"/>
      <c r="J11" s="12"/>
      <c r="K11" s="12"/>
      <c r="L11" s="24"/>
      <c r="M11" s="16"/>
    </row>
    <row r="12" spans="1:166" x14ac:dyDescent="0.25">
      <c r="A12" s="51" t="s">
        <v>24</v>
      </c>
      <c r="B12" s="54" t="s">
        <v>25</v>
      </c>
      <c r="C12" s="54" t="s">
        <v>26</v>
      </c>
      <c r="D12" s="43" t="s">
        <v>19</v>
      </c>
      <c r="E12" s="43" t="s">
        <v>14</v>
      </c>
      <c r="F12" s="41">
        <v>15400</v>
      </c>
      <c r="G12" s="41">
        <v>441.98</v>
      </c>
      <c r="H12" s="41">
        <v>468.16</v>
      </c>
      <c r="I12" s="41"/>
      <c r="J12" s="41">
        <v>4565.1000000000004</v>
      </c>
      <c r="K12" s="41">
        <f>+G12+H12+J12</f>
        <v>5475.2400000000007</v>
      </c>
      <c r="L12" s="52">
        <f>+F12-K12</f>
        <v>9924.7599999999984</v>
      </c>
      <c r="M12" s="20"/>
    </row>
    <row r="13" spans="1:166" x14ac:dyDescent="0.25">
      <c r="A13" s="58" t="s">
        <v>35</v>
      </c>
      <c r="B13" s="55" t="s">
        <v>34</v>
      </c>
      <c r="C13" s="55" t="s">
        <v>26</v>
      </c>
      <c r="D13" s="56" t="s">
        <v>19</v>
      </c>
      <c r="E13" s="56" t="s">
        <v>14</v>
      </c>
      <c r="F13" s="57">
        <v>15400</v>
      </c>
      <c r="G13" s="57">
        <v>441.98</v>
      </c>
      <c r="H13" s="57">
        <v>468.16</v>
      </c>
      <c r="I13" s="57"/>
      <c r="J13" s="57">
        <v>11598.88</v>
      </c>
      <c r="K13" s="57">
        <v>12509.02</v>
      </c>
      <c r="L13" s="52">
        <f>+F13-K13</f>
        <v>2890.9799999999996</v>
      </c>
      <c r="M13" s="20"/>
    </row>
    <row r="14" spans="1:166" ht="15.75" thickBot="1" x14ac:dyDescent="0.3">
      <c r="A14" s="30" t="s">
        <v>21</v>
      </c>
      <c r="B14" s="31" t="s">
        <v>17</v>
      </c>
      <c r="C14" s="31" t="s">
        <v>18</v>
      </c>
      <c r="D14" s="32" t="s">
        <v>19</v>
      </c>
      <c r="E14" s="33" t="s">
        <v>14</v>
      </c>
      <c r="F14" s="34">
        <v>9983.5</v>
      </c>
      <c r="G14" s="34">
        <f>+F14*0.0287</f>
        <v>286.52645000000001</v>
      </c>
      <c r="H14" s="34">
        <f>+F14*0.0304</f>
        <v>303.4984</v>
      </c>
      <c r="I14" s="34">
        <v>0</v>
      </c>
      <c r="J14" s="34">
        <v>1572.09</v>
      </c>
      <c r="K14" s="34">
        <v>2162.12</v>
      </c>
      <c r="L14" s="35">
        <f>+F14-K14</f>
        <v>7821.38</v>
      </c>
    </row>
    <row r="15" spans="1:166" ht="15.75" thickBot="1" x14ac:dyDescent="0.3">
      <c r="A15" s="44"/>
      <c r="B15" s="45" t="s">
        <v>1</v>
      </c>
      <c r="C15" s="45">
        <f>+COUNTA(C12:C14)</f>
        <v>3</v>
      </c>
      <c r="D15" s="46">
        <f>SUM(D14:D14)</f>
        <v>0</v>
      </c>
      <c r="E15" s="46"/>
      <c r="F15" s="47">
        <f>SUM(F12:F14)</f>
        <v>40783.5</v>
      </c>
      <c r="G15" s="47">
        <f>SUM(G12:G14)</f>
        <v>1170.4864500000001</v>
      </c>
      <c r="H15" s="47">
        <f>SUM(H12:H14)</f>
        <v>1239.8184000000001</v>
      </c>
      <c r="I15" s="47">
        <f t="shared" ref="I15" si="0">SUM(I14:I14)</f>
        <v>0</v>
      </c>
      <c r="J15" s="47">
        <f>SUM(J12:J14)</f>
        <v>17736.07</v>
      </c>
      <c r="K15" s="47">
        <f>SUM(K12:K14)</f>
        <v>20146.38</v>
      </c>
      <c r="L15" s="48">
        <f>SUM(L12:L14)</f>
        <v>20637.12</v>
      </c>
    </row>
    <row r="16" spans="1:166" ht="15.75" thickBot="1" x14ac:dyDescent="0.3">
      <c r="D16" s="18"/>
      <c r="E16" s="18"/>
    </row>
    <row r="17" spans="1:13" ht="15.75" thickBot="1" x14ac:dyDescent="0.3">
      <c r="A17" s="23" t="s">
        <v>27</v>
      </c>
      <c r="B17" s="12"/>
      <c r="C17" s="12"/>
      <c r="D17" s="22"/>
      <c r="E17" s="12"/>
      <c r="F17" s="12"/>
      <c r="G17" s="12"/>
      <c r="H17" s="12"/>
      <c r="I17" s="12"/>
      <c r="J17" s="12"/>
      <c r="K17" s="12"/>
      <c r="L17" s="24"/>
      <c r="M17" s="16"/>
    </row>
    <row r="18" spans="1:13" ht="15.75" thickBot="1" x14ac:dyDescent="0.3">
      <c r="A18" s="58" t="s">
        <v>36</v>
      </c>
      <c r="B18" s="49" t="s">
        <v>37</v>
      </c>
      <c r="C18" s="26" t="s">
        <v>23</v>
      </c>
      <c r="D18" s="27" t="s">
        <v>19</v>
      </c>
      <c r="E18" s="50" t="s">
        <v>14</v>
      </c>
      <c r="F18" s="28">
        <v>21450</v>
      </c>
      <c r="G18" s="28">
        <v>615.62</v>
      </c>
      <c r="H18" s="28">
        <v>652.08000000000004</v>
      </c>
      <c r="I18" s="28"/>
      <c r="J18" s="28">
        <v>1713.63</v>
      </c>
      <c r="K18" s="28">
        <v>2981.33</v>
      </c>
      <c r="L18" s="29">
        <f>+F18-K18</f>
        <v>18468.669999999998</v>
      </c>
      <c r="M18" s="20"/>
    </row>
    <row r="19" spans="1:13" x14ac:dyDescent="0.25">
      <c r="A19" s="25" t="s">
        <v>28</v>
      </c>
      <c r="B19" s="49" t="s">
        <v>29</v>
      </c>
      <c r="C19" s="26" t="s">
        <v>23</v>
      </c>
      <c r="D19" s="27" t="s">
        <v>19</v>
      </c>
      <c r="E19" s="50" t="s">
        <v>14</v>
      </c>
      <c r="F19" s="28">
        <v>18130.75</v>
      </c>
      <c r="G19" s="28">
        <f>+F19*2.87%</f>
        <v>520.35252500000001</v>
      </c>
      <c r="H19" s="28">
        <f>+F19*3.04%</f>
        <v>551.1748</v>
      </c>
      <c r="I19" s="28">
        <v>0</v>
      </c>
      <c r="J19" s="28">
        <v>75</v>
      </c>
      <c r="K19" s="28">
        <v>1146.52</v>
      </c>
      <c r="L19" s="29">
        <f>+F19-K19</f>
        <v>16984.23</v>
      </c>
      <c r="M19" s="20"/>
    </row>
    <row r="20" spans="1:13" ht="15.75" thickBot="1" x14ac:dyDescent="0.3">
      <c r="A20" s="30" t="s">
        <v>30</v>
      </c>
      <c r="B20" s="31" t="s">
        <v>31</v>
      </c>
      <c r="C20" s="31" t="s">
        <v>23</v>
      </c>
      <c r="D20" s="32" t="s">
        <v>19</v>
      </c>
      <c r="E20" s="33" t="s">
        <v>14</v>
      </c>
      <c r="F20" s="34">
        <v>14958.45</v>
      </c>
      <c r="G20" s="34">
        <f>+F20*2.87%</f>
        <v>429.30751500000002</v>
      </c>
      <c r="H20" s="34">
        <f>+F20*3.04%</f>
        <v>454.73688000000004</v>
      </c>
      <c r="I20" s="34">
        <v>0</v>
      </c>
      <c r="J20" s="34">
        <v>75</v>
      </c>
      <c r="K20" s="34">
        <v>959.05</v>
      </c>
      <c r="L20" s="35">
        <f>+F20-K20</f>
        <v>13999.400000000001</v>
      </c>
    </row>
    <row r="21" spans="1:13" ht="15.75" thickBot="1" x14ac:dyDescent="0.3">
      <c r="A21" s="44"/>
      <c r="B21" s="45" t="s">
        <v>1</v>
      </c>
      <c r="C21" s="45">
        <f>+COUNTA(C18:C20)</f>
        <v>3</v>
      </c>
      <c r="D21" s="46">
        <f>SUM(D20:D20)</f>
        <v>0</v>
      </c>
      <c r="E21" s="46"/>
      <c r="F21" s="47">
        <f>SUM(F18:F20)</f>
        <v>54539.199999999997</v>
      </c>
      <c r="G21" s="47">
        <f>SUM(G18:G20)</f>
        <v>1565.2800400000001</v>
      </c>
      <c r="H21" s="47">
        <f>SUM(H18:H20)</f>
        <v>1657.9916800000001</v>
      </c>
      <c r="I21" s="47">
        <f t="shared" ref="I21" si="1">SUM(I19:I20)</f>
        <v>0</v>
      </c>
      <c r="J21" s="47">
        <f>SUM(J18:J20)</f>
        <v>1863.63</v>
      </c>
      <c r="K21" s="47">
        <f>SUM(K18:K20)</f>
        <v>5086.9000000000005</v>
      </c>
      <c r="L21" s="48">
        <f>SUM(L18:L20)</f>
        <v>49452.299999999996</v>
      </c>
    </row>
    <row r="22" spans="1:13" ht="15.75" thickBot="1" x14ac:dyDescent="0.3"/>
    <row r="23" spans="1:13" x14ac:dyDescent="0.25">
      <c r="A23" s="23" t="s">
        <v>22</v>
      </c>
      <c r="B23" s="12"/>
      <c r="C23" s="12"/>
      <c r="D23" s="22"/>
      <c r="E23" s="12"/>
      <c r="F23" s="12"/>
      <c r="G23" s="12"/>
      <c r="H23" s="12"/>
      <c r="I23" s="12"/>
      <c r="J23" s="12"/>
      <c r="K23" s="12"/>
      <c r="L23" s="24"/>
    </row>
    <row r="24" spans="1:13" x14ac:dyDescent="0.25">
      <c r="A24" s="53" t="s">
        <v>32</v>
      </c>
      <c r="B24" s="42" t="s">
        <v>33</v>
      </c>
      <c r="C24" s="39" t="s">
        <v>23</v>
      </c>
      <c r="D24" s="43" t="s">
        <v>19</v>
      </c>
      <c r="E24" s="40" t="s">
        <v>14</v>
      </c>
      <c r="F24" s="41">
        <v>19943.830000000002</v>
      </c>
      <c r="G24" s="41">
        <f>+F24*2.87%</f>
        <v>572.38792100000001</v>
      </c>
      <c r="H24" s="41">
        <f>+F24*3.04%</f>
        <v>606.29243200000008</v>
      </c>
      <c r="I24" s="41">
        <v>0</v>
      </c>
      <c r="J24" s="41">
        <v>12553.98</v>
      </c>
      <c r="K24" s="41">
        <f>+G24+H24+I24+J24</f>
        <v>13732.660352999999</v>
      </c>
      <c r="L24" s="52">
        <f>+F24-K24</f>
        <v>6211.1696470000024</v>
      </c>
    </row>
    <row r="25" spans="1:13" ht="15.75" thickBot="1" x14ac:dyDescent="0.3">
      <c r="A25" s="44"/>
      <c r="B25" s="45" t="s">
        <v>1</v>
      </c>
      <c r="C25" s="45">
        <f>+COUNTA(C24:C24)</f>
        <v>1</v>
      </c>
      <c r="D25" s="46">
        <v>0</v>
      </c>
      <c r="E25" s="46"/>
      <c r="F25" s="47">
        <f>SUM(F24:F24)</f>
        <v>19943.830000000002</v>
      </c>
      <c r="G25" s="47">
        <f>SUM(G24:G24)</f>
        <v>572.38792100000001</v>
      </c>
      <c r="H25" s="47">
        <f>SUM(H24:H24)</f>
        <v>606.29243200000008</v>
      </c>
      <c r="I25" s="47">
        <v>0</v>
      </c>
      <c r="J25" s="47">
        <f>SUM(J24:J24)</f>
        <v>12553.98</v>
      </c>
      <c r="K25" s="47">
        <f>SUM(K24:K24)</f>
        <v>13732.660352999999</v>
      </c>
      <c r="L25" s="48">
        <f>SUM(L24:L24)</f>
        <v>6211.1696470000024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PENSIÓN JULIO.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2022-07-29T16:05:07Z</cp:lastPrinted>
  <dcterms:created xsi:type="dcterms:W3CDTF">2015-06-05T18:19:34Z</dcterms:created>
  <dcterms:modified xsi:type="dcterms:W3CDTF">2022-08-04T14:13:11Z</dcterms:modified>
</cp:coreProperties>
</file>