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AppData\Local\Microsoft\Windows\INetCache\Content.Outlook\B91E0Q9K\"/>
    </mc:Choice>
  </mc:AlternateContent>
  <xr:revisionPtr revIDLastSave="0" documentId="13_ncr:1_{B8EE8363-8406-449A-8FB2-57D861F064C4}" xr6:coauthVersionLast="47" xr6:coauthVersionMax="47" xr10:uidLastSave="{00000000-0000-0000-0000-000000000000}"/>
  <bookViews>
    <workbookView xWindow="-120" yWindow="-120" windowWidth="29040" windowHeight="15840" xr2:uid="{4ADEC5F6-407F-4AF5-B19F-A5F369A1DE49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Hoja1!$A$1:$C$47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1" l="1"/>
  <c r="C17" i="1"/>
  <c r="C12" i="1"/>
  <c r="C11" i="1"/>
  <c r="D12" i="1" l="1"/>
  <c r="C19" i="1" l="1"/>
  <c r="C31" i="1" l="1"/>
  <c r="C37" i="1" l="1"/>
  <c r="C14" i="1"/>
  <c r="C21" i="1" s="1"/>
  <c r="C39" i="1" l="1"/>
  <c r="D39" i="1" l="1"/>
</calcChain>
</file>

<file path=xl/sharedStrings.xml><?xml version="1.0" encoding="utf-8"?>
<sst xmlns="http://schemas.openxmlformats.org/spreadsheetml/2006/main" count="34" uniqueCount="33">
  <si>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</si>
  <si>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</si>
  <si>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</si>
  <si>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</si>
  <si>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</si>
  <si>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</si>
  <si>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</si>
  <si>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</si>
  <si>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</si>
  <si>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</si>
  <si>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</si>
  <si>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</si>
  <si>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</si>
  <si>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</si>
  <si>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</si>
  <si>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</si>
  <si>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</si>
  <si>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</si>
  <si>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</si>
  <si>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</si>
  <si>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</si>
  <si>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</si>
  <si>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</si>
  <si>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</si>
  <si>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</si>
  <si>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</si>
  <si>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>Rafael Peralta Romero</t>
  </si>
  <si>
    <t>Director General</t>
  </si>
  <si>
    <t>Juana Heredia Martínez</t>
  </si>
  <si>
    <t xml:space="preserve"> Enc. Div. de Contabilidad</t>
  </si>
  <si>
    <t>Edwin Rafael Tejeda Ciprián</t>
  </si>
  <si>
    <t>Enc. Administrativo y Financiero</t>
  </si>
  <si>
    <t>AL 31 DE MARZO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</si>
</sst>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5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7" fillId="0" borderId="0" xfId="0" applyFont="1"/>
    <xf numFmtId="43" fontId="7" fillId="0" borderId="0" xfId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4" fontId="7" fillId="0" borderId="0" xfId="1" applyNumberFormat="1" applyFont="1"/>
    <xf numFmtId="4" fontId="9" fillId="0" borderId="0" xfId="1" applyNumberFormat="1" applyFont="1"/>
    <xf numFmtId="43" fontId="8" fillId="0" borderId="0" xfId="1" applyFont="1"/>
    <xf numFmtId="4" fontId="8" fillId="0" borderId="1" xfId="1" applyNumberFormat="1" applyFont="1" applyBorder="1"/>
    <xf numFmtId="4" fontId="8" fillId="0" borderId="0" xfId="1" applyNumberFormat="1" applyFont="1"/>
    <xf numFmtId="43" fontId="9" fillId="0" borderId="0" xfId="1" applyFont="1"/>
    <xf numFmtId="39" fontId="7" fillId="0" borderId="0" xfId="1" applyNumberFormat="1" applyFont="1"/>
    <xf numFmtId="39" fontId="9" fillId="0" borderId="0" xfId="1" applyNumberFormat="1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43" fontId="7" fillId="0" borderId="0" xfId="1" applyFont="1" applyFill="1" applyBorder="1"/>
    <xf numFmtId="4" fontId="7" fillId="0" borderId="0" xfId="1" applyNumberFormat="1" applyFont="1" applyFill="1" applyBorder="1"/>
    <xf numFmtId="0" fontId="13" fillId="0" borderId="0" xfId="0" applyFont="1"/>
    <xf numFmtId="4" fontId="9" fillId="0" borderId="2" xfId="1" applyNumberFormat="1" applyFont="1" applyBorder="1"/>
    <xf numFmtId="0" fontId="10" fillId="0" borderId="0" xfId="0" applyFont="1" applyAlignment="1">
      <alignment horizontal="left" vertical="center"/>
    </xf>
    <xf numFmtId="43" fontId="13" fillId="0" borderId="0" xfId="0" applyNumberFormat="1" applyFont="1"/>
    <xf numFmtId="0" fontId="15" fillId="0" borderId="0" xfId="2" applyFont="1"/>
    <xf numFmtId="0" fontId="15" fillId="0" borderId="0" xfId="2" applyFont="1" applyAlignment="1">
      <alignment vertical="center"/>
    </xf>
    <xf numFmtId="0" fontId="14" fillId="0" borderId="0" xfId="0" applyFont="1"/>
    <xf numFmtId="4" fontId="14" fillId="0" borderId="0" xfId="1" applyNumberFormat="1" applyFont="1"/>
    <xf numFmtId="0" fontId="12" fillId="0" borderId="0" xfId="0" applyFont="1"/>
    <xf numFmtId="0" fontId="16" fillId="0" borderId="0" xfId="0" applyFont="1"/>
    <xf numFmtId="4" fontId="14" fillId="0" borderId="0" xfId="0" applyNumberFormat="1" applyFont="1"/>
    <xf numFmtId="4" fontId="13" fillId="0" borderId="0" xfId="0" applyNumberFormat="1" applyFont="1"/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79375</xdr:colOff>
      <xdr:row>0</xdr:row>
      <xdr:rowOff>0</xdr:rowOff>
    </xdr:from>
    <xdr:to>
      <xdr:col>0</xdr:col>
      <xdr:colOff>953861</xdr:colOff>
      <xdr:row>3</xdr:row>
      <xdr:rowOff>134076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0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OS%20DE%20JUANA\2025\INFORMACIONES%20PARA%20LA%20OAI\MARZO\Ejecuci&#243;n%20del%20gasto%20marzo%202025.xlsx" TargetMode="External"/><Relationship Id="rId1" Type="http://schemas.openxmlformats.org/officeDocument/2006/relationships/externalLinkPath" Target="Ejecuci&#243;n%20del%20gasto%20marz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OS%20DE%20JUANA\2025\CONTROL%20CUENTA%20&#218;NICA%20FEBRERO%202025.xlsx" TargetMode="External"/><Relationship Id="rId1" Type="http://schemas.openxmlformats.org/officeDocument/2006/relationships/externalLinkPath" Target="/Users/jheredia/Desktop/DOCUMENTOS%20DE%20JUANA/2025/CONTROL%20CUENTA%20&#218;NICA%20FEBRERO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OS%20DE%20JUANA\2025\INFORMACIONES%20PARA%20LA%20OAI\MARZO\INFORME%20MARZO%202025.xls" TargetMode="External"/><Relationship Id="rId1" Type="http://schemas.openxmlformats.org/officeDocument/2006/relationships/externalLinkPath" Target="/Users/jheredia/Desktop/DOCUMENTOS%20DE%20JUANA/2025/INFORMACIONES%20PARA%20LA%20OAI/MARZO/INFORME%20MARZO%202025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efnut\Contabilidad\JUANA%20HEREDIA\CONTROL%20CUENTA%20&#218;NICA%20noviembre%202024.xlsx" TargetMode="External"/><Relationship Id="rId1" Type="http://schemas.openxmlformats.org/officeDocument/2006/relationships/externalLinkPath" Target="file:///\\tefnut\Contabilidad\JUANA%20HEREDIA\CONTROL%20CUENTA%20&#218;NICA%20noviembre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OS%20DE%20JUANA\2025\INFORMACIONES%20PARA%20LA%20OAI\MARZO\Formulario%20de%20inventario%20MARZO%202025.xlsx" TargetMode="External"/><Relationship Id="rId1" Type="http://schemas.openxmlformats.org/officeDocument/2006/relationships/externalLinkPath" Target="/Users/jheredia/Desktop/DOCUMENTOS%20DE%20JUANA/2025/INFORMACIONES%20PARA%20LA%20OAI/MARZO/Formulario%20de%20inventario%20MARZ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</sheetNames>
    <sheetDataSet>
      <sheetData sheetId="0">
        <row r="11">
          <cell r="B11">
            <v>216323501</v>
          </cell>
          <cell r="P11">
            <v>31002079.530000001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CO CUENTA OPERATIVA"/>
      <sheetName val="CUENTA COLECTORA"/>
      <sheetName val="CONCILIACION"/>
      <sheetName val="relacion ck y trans"/>
      <sheetName val="CK EN TRANSITO"/>
      <sheetName val="DISPONIBILIDAD"/>
      <sheetName val="POR MES"/>
      <sheetName val="2013"/>
      <sheetName val="2014"/>
      <sheetName val="2015"/>
      <sheetName val="2016"/>
      <sheetName val="2017"/>
      <sheetName val="2018"/>
      <sheetName val="2019"/>
      <sheetName val="2020"/>
      <sheetName val="INGRESOS POR VENTA LIBROS"/>
      <sheetName val="TALLER DRAMATURGIA"/>
      <sheetName val="DEPOSITOS"/>
      <sheetName val="CURSO AUXILIAR BIB"/>
      <sheetName val="Hoja1"/>
      <sheetName val="RETENCIONES 2021"/>
      <sheetName val="Hoja3"/>
      <sheetName val="CUENTA COLECTORA (2)"/>
    </sheetNames>
    <sheetDataSet>
      <sheetData sheetId="0">
        <row r="3245">
          <cell r="G3245">
            <v>2447444.6694000009</v>
          </cell>
        </row>
        <row r="3265">
          <cell r="F3265">
            <v>28000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PRESUPUESTARIA"/>
      <sheetName val="EJECUCION CUENTA OPERATIVA"/>
      <sheetName val="CONCILIACION CTA. 010-252338-0"/>
    </sheetNames>
    <sheetDataSet>
      <sheetData sheetId="0"/>
      <sheetData sheetId="1">
        <row r="11">
          <cell r="N11">
            <v>396723.05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CO CUENTA OPERATIVA"/>
      <sheetName val="CUENTA COLECTORA"/>
      <sheetName val="CONCILIACION"/>
      <sheetName val="relacion ck y trans"/>
      <sheetName val="CK EN TRANSITO"/>
      <sheetName val="DISPONIBILIDAD"/>
      <sheetName val="POR MES"/>
      <sheetName val="2013"/>
      <sheetName val="2014"/>
      <sheetName val="2015"/>
      <sheetName val="2016"/>
      <sheetName val="2017"/>
      <sheetName val="2018"/>
      <sheetName val="2019"/>
      <sheetName val="2020"/>
      <sheetName val="INGRESOS POR VENTA LIBROS"/>
      <sheetName val="TALLER DRAMATURGIA"/>
      <sheetName val="DEPOSITOS"/>
      <sheetName val="CURSO AUXILIAR BIB"/>
      <sheetName val="Hoja1"/>
      <sheetName val="RETENCIONES 2021"/>
      <sheetName val="Hoja3"/>
      <sheetName val="CUENTA COLECTORA (2)"/>
    </sheetNames>
    <sheetDataSet>
      <sheetData sheetId="0">
        <row r="3225">
          <cell r="G3225">
            <v>674516.13940000068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x inventario"/>
    </sheetNames>
    <sheetDataSet>
      <sheetData sheetId="0">
        <row r="164">
          <cell r="G164">
            <v>1008640.12112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D49"/>
  <sheetViews>
    <sheetView tabSelected="1" zoomScale="84" zoomScaleNormal="84" workbookViewId="0">
      <selection activeCell="G8" sqref="G8"/>
    </sheetView>
  </sheetViews>
  <sheetFormatPr baseColWidth="10" defaultRowHeight="15" x14ac:dyDescent="0.25"/>
  <cols>
    <col min="1" max="1" width="54.42578125" customWidth="1"/>
    <col min="2" max="2" width="13.7109375" style="2" customWidth="1"/>
    <col min="3" max="3" width="21.5703125" style="3" customWidth="1"/>
    <col min="4" max="4" width="17.42578125" style="29" customWidth="1"/>
  </cols>
  <sheetData>
    <row r="1" spans="1:4" ht="18" x14ac:dyDescent="0.25">
      <c r="A1" s="35" t="s">
        <v>8</v>
      </c>
      <c r="B1" s="35"/>
      <c r="C1" s="35"/>
      <c r="D1" s="27"/>
    </row>
    <row r="2" spans="1:4" ht="18" x14ac:dyDescent="0.25">
      <c r="A2" s="36" t="s">
        <v>0</v>
      </c>
      <c r="B2" s="36"/>
      <c r="C2" s="36"/>
      <c r="D2" s="27"/>
    </row>
    <row r="3" spans="1:4" ht="18" x14ac:dyDescent="0.25">
      <c r="A3" s="36" t="s">
        <v>1</v>
      </c>
      <c r="B3" s="36"/>
      <c r="C3" s="36"/>
      <c r="D3" s="27"/>
    </row>
    <row r="4" spans="1:4" ht="18" x14ac:dyDescent="0.25">
      <c r="A4" s="37" t="s">
        <v>32</v>
      </c>
      <c r="B4" s="37"/>
      <c r="C4" s="37"/>
      <c r="D4" s="28"/>
    </row>
    <row r="5" spans="1:4" ht="18" x14ac:dyDescent="0.25">
      <c r="A5" s="36" t="s">
        <v>2</v>
      </c>
      <c r="B5" s="36"/>
      <c r="C5" s="36"/>
      <c r="D5" s="27"/>
    </row>
    <row r="6" spans="1:4" x14ac:dyDescent="0.25">
      <c r="A6" s="5"/>
      <c r="B6" s="6"/>
      <c r="C6" s="7"/>
    </row>
    <row r="7" spans="1:4" x14ac:dyDescent="0.25">
      <c r="A7" s="5"/>
      <c r="B7" s="6"/>
      <c r="C7" s="7"/>
    </row>
    <row r="8" spans="1:4" ht="15.75" x14ac:dyDescent="0.25">
      <c r="A8" s="8" t="s">
        <v>3</v>
      </c>
      <c r="B8" s="6"/>
      <c r="C8" s="7"/>
    </row>
    <row r="9" spans="1:4" x14ac:dyDescent="0.25">
      <c r="A9" s="5"/>
      <c r="B9" s="6"/>
      <c r="C9" s="7"/>
    </row>
    <row r="10" spans="1:4" x14ac:dyDescent="0.25">
      <c r="A10" s="9" t="s">
        <v>4</v>
      </c>
      <c r="B10" s="6"/>
      <c r="C10" s="7"/>
    </row>
    <row r="11" spans="1:4" x14ac:dyDescent="0.25">
      <c r="A11" s="5" t="s">
        <v>5</v>
      </c>
      <c r="B11" s="6"/>
      <c r="C11" s="10">
        <f>+'[1]P2 Presupuesto Aprobado-Ejec '!$B$11-'[1]P2 Presupuesto Aprobado-Ejec '!$P$11</f>
        <v>185321421.47</v>
      </c>
    </row>
    <row r="12" spans="1:4" x14ac:dyDescent="0.25">
      <c r="A12" s="5" t="s">
        <v>6</v>
      </c>
      <c r="B12" s="21"/>
      <c r="C12" s="22">
        <f>+'[2]BANCO CUENTA OPERATIVA'!$G$3245-'[3]EJECUCION CUENTA OPERATIVA'!$N$11+'[2]BANCO CUENTA OPERATIVA'!$F$3265</f>
        <v>2078721.6194000009</v>
      </c>
      <c r="D12" s="26">
        <f>+C12-'[4]BANCO CUENTA OPERATIVA'!$G$3225</f>
        <v>1404205.4800000002</v>
      </c>
    </row>
    <row r="13" spans="1:4" x14ac:dyDescent="0.25">
      <c r="A13" s="5"/>
      <c r="B13" s="21"/>
      <c r="C13" s="22"/>
      <c r="D13" s="26"/>
    </row>
    <row r="14" spans="1:4" x14ac:dyDescent="0.25">
      <c r="A14" s="9" t="s">
        <v>7</v>
      </c>
      <c r="B14" s="6"/>
      <c r="C14" s="11">
        <f>SUM(C11:C12)</f>
        <v>187400143.08939999</v>
      </c>
      <c r="D14" s="26"/>
    </row>
    <row r="15" spans="1:4" x14ac:dyDescent="0.25">
      <c r="A15" s="5" t="s">
        <v>8</v>
      </c>
      <c r="B15" s="6"/>
      <c r="C15" s="10"/>
      <c r="D15" s="23"/>
    </row>
    <row r="16" spans="1:4" x14ac:dyDescent="0.25">
      <c r="A16" s="9" t="s">
        <v>9</v>
      </c>
      <c r="B16" s="6"/>
      <c r="C16" s="10"/>
    </row>
    <row r="17" spans="1:4" x14ac:dyDescent="0.25">
      <c r="A17" s="5" t="s">
        <v>10</v>
      </c>
      <c r="B17" s="6"/>
      <c r="C17" s="3">
        <f>+'[5]Aux inventario'!$G$164</f>
        <v>1008640.12112</v>
      </c>
      <c r="D17" s="30"/>
    </row>
    <row r="18" spans="1:4" x14ac:dyDescent="0.25">
      <c r="A18" s="5" t="s">
        <v>11</v>
      </c>
      <c r="B18" s="6"/>
      <c r="C18" s="10"/>
    </row>
    <row r="19" spans="1:4" x14ac:dyDescent="0.25">
      <c r="A19" s="9" t="s">
        <v>12</v>
      </c>
      <c r="B19" s="6"/>
      <c r="C19" s="11">
        <f>SUM(C17:C18)</f>
        <v>1008640.12112</v>
      </c>
    </row>
    <row r="20" spans="1:4" x14ac:dyDescent="0.25">
      <c r="A20" s="5"/>
      <c r="B20" s="6"/>
      <c r="C20" s="10"/>
    </row>
    <row r="21" spans="1:4" s="1" customFormat="1" ht="16.5" thickBot="1" x14ac:dyDescent="0.3">
      <c r="A21" s="8" t="s">
        <v>13</v>
      </c>
      <c r="B21" s="12"/>
      <c r="C21" s="13">
        <f>+C14+C19</f>
        <v>188408783.21052</v>
      </c>
      <c r="D21" s="31"/>
    </row>
    <row r="22" spans="1:4" s="1" customFormat="1" ht="16.5" thickTop="1" x14ac:dyDescent="0.25">
      <c r="A22" s="8"/>
      <c r="B22" s="12"/>
      <c r="C22" s="14"/>
      <c r="D22" s="31"/>
    </row>
    <row r="23" spans="1:4" ht="15.75" x14ac:dyDescent="0.25">
      <c r="A23" s="8" t="s">
        <v>14</v>
      </c>
      <c r="B23" s="6"/>
      <c r="C23" s="10"/>
    </row>
    <row r="24" spans="1:4" x14ac:dyDescent="0.25">
      <c r="A24" s="5"/>
      <c r="B24" s="6"/>
      <c r="C24" s="10"/>
    </row>
    <row r="25" spans="1:4" x14ac:dyDescent="0.25">
      <c r="A25" s="9" t="s">
        <v>15</v>
      </c>
      <c r="B25" s="6"/>
      <c r="C25" s="10"/>
    </row>
    <row r="26" spans="1:4" x14ac:dyDescent="0.25">
      <c r="A26" s="5" t="s">
        <v>16</v>
      </c>
      <c r="B26" s="6"/>
      <c r="C26" s="10"/>
    </row>
    <row r="27" spans="1:4" x14ac:dyDescent="0.25">
      <c r="A27" s="5"/>
      <c r="B27" s="6"/>
      <c r="C27" s="10"/>
    </row>
    <row r="28" spans="1:4" x14ac:dyDescent="0.25">
      <c r="A28" s="9" t="s">
        <v>17</v>
      </c>
      <c r="B28" s="6"/>
      <c r="C28" s="10"/>
    </row>
    <row r="29" spans="1:4" x14ac:dyDescent="0.25">
      <c r="A29" s="5" t="s">
        <v>18</v>
      </c>
      <c r="B29" s="6"/>
      <c r="C29" s="10"/>
    </row>
    <row r="30" spans="1:4" x14ac:dyDescent="0.25">
      <c r="A30" s="5"/>
      <c r="B30" s="6"/>
      <c r="C30" s="10"/>
    </row>
    <row r="31" spans="1:4" s="4" customFormat="1" x14ac:dyDescent="0.25">
      <c r="A31" s="9" t="s">
        <v>19</v>
      </c>
      <c r="B31" s="15"/>
      <c r="C31" s="24">
        <f>SUM(C26:C30)</f>
        <v>0</v>
      </c>
      <c r="D31" s="32"/>
    </row>
    <row r="32" spans="1:4" x14ac:dyDescent="0.25">
      <c r="A32" s="5"/>
      <c r="B32" s="6"/>
      <c r="C32" s="10"/>
    </row>
    <row r="33" spans="1:4" s="1" customFormat="1" ht="15.75" x14ac:dyDescent="0.25">
      <c r="A33" s="8" t="s">
        <v>20</v>
      </c>
      <c r="B33" s="12"/>
      <c r="C33" s="14"/>
      <c r="D33" s="31"/>
    </row>
    <row r="34" spans="1:4" x14ac:dyDescent="0.25">
      <c r="A34" s="5" t="s">
        <v>21</v>
      </c>
      <c r="B34" s="6"/>
      <c r="C34" s="10">
        <v>216323501</v>
      </c>
    </row>
    <row r="35" spans="1:4" x14ac:dyDescent="0.25">
      <c r="A35" s="5" t="s">
        <v>22</v>
      </c>
      <c r="B35" s="6"/>
      <c r="C35" s="10"/>
    </row>
    <row r="36" spans="1:4" ht="16.5" customHeight="1" x14ac:dyDescent="0.25">
      <c r="A36" s="5" t="s">
        <v>23</v>
      </c>
      <c r="B36" s="6"/>
      <c r="C36" s="16">
        <f>+'[5]Aux inventario'!$G$164+'[2]BANCO CUENTA OPERATIVA'!$G$3245-'[1]P2 Presupuesto Aprobado-Ejec '!$P$11-'[3]EJECUCION CUENTA OPERATIVA'!$N$11+28000</f>
        <v>-27914717.789480001</v>
      </c>
    </row>
    <row r="37" spans="1:4" ht="42.75" customHeight="1" x14ac:dyDescent="0.25">
      <c r="A37" s="5" t="s">
        <v>24</v>
      </c>
      <c r="B37" s="6"/>
      <c r="C37" s="17">
        <f>SUM(C34:C36)</f>
        <v>188408783.21052</v>
      </c>
    </row>
    <row r="38" spans="1:4" x14ac:dyDescent="0.25">
      <c r="A38" s="5"/>
      <c r="B38" s="6"/>
      <c r="C38" s="16"/>
    </row>
    <row r="39" spans="1:4" s="1" customFormat="1" ht="16.5" thickBot="1" x14ac:dyDescent="0.3">
      <c r="A39" s="8" t="s">
        <v>25</v>
      </c>
      <c r="B39" s="12"/>
      <c r="C39" s="13">
        <f>+C37+C31</f>
        <v>188408783.21052</v>
      </c>
      <c r="D39" s="34">
        <f>+C21-C39</f>
        <v>0</v>
      </c>
    </row>
    <row r="40" spans="1:4" ht="15.75" thickTop="1" x14ac:dyDescent="0.25">
      <c r="A40" s="5"/>
      <c r="B40" s="6"/>
      <c r="C40" s="10"/>
    </row>
    <row r="41" spans="1:4" x14ac:dyDescent="0.25">
      <c r="A41" s="5"/>
      <c r="B41" s="6"/>
      <c r="C41" s="10"/>
      <c r="D41" s="33"/>
    </row>
    <row r="42" spans="1:4" x14ac:dyDescent="0.25">
      <c r="A42" s="5"/>
      <c r="B42" s="6"/>
      <c r="C42" s="10"/>
    </row>
    <row r="43" spans="1:4" x14ac:dyDescent="0.25">
      <c r="A43" s="25" t="s">
        <v>28</v>
      </c>
      <c r="B43" s="39" t="s">
        <v>30</v>
      </c>
      <c r="C43" s="39"/>
    </row>
    <row r="44" spans="1:4" x14ac:dyDescent="0.25">
      <c r="A44" s="19" t="s">
        <v>29</v>
      </c>
      <c r="B44" s="38" t="s">
        <v>31</v>
      </c>
      <c r="C44" s="38"/>
    </row>
    <row r="45" spans="1:4" x14ac:dyDescent="0.25">
      <c r="A45" s="18"/>
      <c r="B45" s="20"/>
      <c r="C45" s="20"/>
    </row>
    <row r="46" spans="1:4" x14ac:dyDescent="0.25">
      <c r="A46" s="39" t="s">
        <v>26</v>
      </c>
      <c r="B46" s="39"/>
      <c r="C46" s="39"/>
    </row>
    <row r="47" spans="1:4" x14ac:dyDescent="0.25">
      <c r="A47" s="38" t="s">
        <v>27</v>
      </c>
      <c r="B47" s="38"/>
      <c r="C47" s="38"/>
    </row>
    <row r="48" spans="1:4" x14ac:dyDescent="0.25">
      <c r="A48" s="5"/>
      <c r="B48" s="6"/>
      <c r="C48" s="7"/>
    </row>
    <row r="49" spans="1:3" x14ac:dyDescent="0.25">
      <c r="A49" s="5"/>
      <c r="B49" s="6"/>
      <c r="C49" s="7"/>
    </row>
  </sheetData>
  <mergeCells count="9">
    <mergeCell ref="B44:C44"/>
    <mergeCell ref="A46:C46"/>
    <mergeCell ref="A47:C47"/>
    <mergeCell ref="B43:C43"/>
    <mergeCell ref="A1:C1"/>
    <mergeCell ref="A2:C2"/>
    <mergeCell ref="A3:C3"/>
    <mergeCell ref="A4:C4"/>
    <mergeCell ref="A5:C5"/>
  </mergeCells>
  <pageMargins left="1.03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2025-03-03T15:06:03Z</cp:lastPrinted>
  <dcterms:created xsi:type="dcterms:W3CDTF">2019-09-05T19:42:56Z</dcterms:created>
  <dcterms:modified xsi:type="dcterms:W3CDTF">2025-04-03T19:43:19Z</dcterms:modified>
</cp:coreProperties>
</file>