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1C0DF692-3B76-48F9-A69C-07BB600B9F47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1" i="1"/>
  <c r="C35" i="1" l="1"/>
  <c r="C36" i="1" l="1"/>
  <c r="C12" i="1"/>
  <c r="C34" i="1" l="1"/>
  <c r="C14" i="1" l="1"/>
  <c r="C37" i="1"/>
  <c r="C19" i="1" l="1"/>
  <c r="C21" i="1" s="1"/>
  <c r="C31" i="1" l="1"/>
  <c r="C39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<sst xmlns="http://schemas.openxmlformats.org/spreadsheetml/2006/main" count="34" uniqueCount="33">
  <si>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</si>
  <si>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</si>
  <si>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</si>
  <si>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</si>
  <si>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</si>
  <si>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</si>
  <si>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</si>
  <si>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</si>
  <si>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</si>
  <si>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</si>
  <si>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</si>
  <si>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</si>
  <si>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</si>
  <si>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</si>
  <si>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</si>
  <si>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</si>
  <si>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</si>
  <si>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</si>
  <si>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</si>
  <si>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</si>
  <si>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</si>
  <si>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</si>
  <si>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</si>
  <si>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</si>
  <si>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</si>
  <si>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</si>
  <si>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</si>
  <si>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</si>
  <si>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</si>
  <si>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</si>
  <si>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</si>
  <si>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</si>
  <si>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30 DE SEPTIEMBRE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</si>
</sst>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113393</xdr:rowOff>
    </xdr:from>
    <xdr:to>
      <xdr:col>0</xdr:col>
      <xdr:colOff>942522</xdr:colOff>
      <xdr:row>4</xdr:row>
      <xdr:rowOff>111397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13393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SEPTIEMBRE%202024.xls" TargetMode="External"/><Relationship Id="rId1" Type="http://schemas.openxmlformats.org/officeDocument/2006/relationships/externalLinkPath" Target="/Users/jheredia/Desktop/Document-JUANA/2024/AUDITOR&#205;A/INFORME%20SEPTIEMBRE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CUENTA%20UNICA\CONTROL%20CUENTA%20&#218;NICA%20SEPTIEMBRE%202024.xlsx" TargetMode="External"/><Relationship Id="rId1" Type="http://schemas.openxmlformats.org/officeDocument/2006/relationships/externalLinkPath" Target="/Users/jheredia/Desktop/Document-JUANA/2024/CUENTA%20UNICA/CONTROL%20CUENTA%20&#218;NICA%20SEPTIEMB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Reporte%20Bienes%20de%20consumo%20Febrero%202024.xlsx" TargetMode="External"/><Relationship Id="rId1" Type="http://schemas.openxmlformats.org/officeDocument/2006/relationships/externalLinkPath" Target="Reporte%20Bienes%20de%20consumo%20Febrer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GOSTO\PRESUPUESTO%202024.xlsx" TargetMode="External"/><Relationship Id="rId1" Type="http://schemas.openxmlformats.org/officeDocument/2006/relationships/externalLinkPath" Target="/Users/jheredia/Desktop/Document-JUANA/2024/INFORMACIONES%20OAI/AGOSTO/PRESUPUE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C11">
            <v>213118888</v>
          </cell>
          <cell r="P11">
            <v>129590594.52000001</v>
          </cell>
        </row>
        <row r="54">
          <cell r="P54">
            <v>1133615.49</v>
          </cell>
        </row>
      </sheetData>
      <sheetData sheetId="1">
        <row r="11">
          <cell r="N11">
            <v>1071242.1000000001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126">
          <cell r="G3126">
            <v>983293.39940000069</v>
          </cell>
        </row>
        <row r="3127">
          <cell r="J3127">
            <v>2950</v>
          </cell>
        </row>
        <row r="3169">
          <cell r="E3169">
            <v>1200167</v>
          </cell>
        </row>
        <row r="3170">
          <cell r="E3170">
            <v>3484000</v>
          </cell>
        </row>
        <row r="3197">
          <cell r="F3197">
            <v>7000</v>
          </cell>
        </row>
        <row r="3213">
          <cell r="E3213">
            <v>5730835.0700000003</v>
          </cell>
        </row>
        <row r="3216">
          <cell r="E3216">
            <v>1046668.0700000003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6">
          <cell r="G146">
            <v>737374.92745000008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E11">
            <v>213118888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K17" sqref="K17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5" t="s">
        <v>8</v>
      </c>
      <c r="B1" s="25"/>
      <c r="C1" s="25"/>
    </row>
    <row r="2" spans="1:3" ht="15.75" x14ac:dyDescent="0.25">
      <c r="A2" s="26" t="s">
        <v>0</v>
      </c>
      <c r="B2" s="26"/>
      <c r="C2" s="26"/>
    </row>
    <row r="3" spans="1:3" ht="15.75" x14ac:dyDescent="0.25">
      <c r="A3" s="26" t="s">
        <v>1</v>
      </c>
      <c r="B3" s="26"/>
      <c r="C3" s="26"/>
    </row>
    <row r="4" spans="1:3" ht="15.75" x14ac:dyDescent="0.25">
      <c r="A4" s="27" t="s">
        <v>32</v>
      </c>
      <c r="B4" s="27"/>
      <c r="C4" s="27"/>
    </row>
    <row r="5" spans="1:3" ht="15.75" x14ac:dyDescent="0.25">
      <c r="A5" s="26" t="s">
        <v>2</v>
      </c>
      <c r="B5" s="26"/>
      <c r="C5" s="26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PRESUPUESTARIA'!$C$11-'[1]EJECUCION PRESUPUESTARIA'!$P$11</f>
        <v>83528293.479999989</v>
      </c>
    </row>
    <row r="12" spans="1:3" x14ac:dyDescent="0.25">
      <c r="A12" s="5" t="s">
        <v>6</v>
      </c>
      <c r="B12" s="21"/>
      <c r="C12" s="22">
        <f>+'[2]BANCO CUENTA OPERATIVA'!$E$3216-'[1]EJECUCION CUENTA OPERATIVA'!$N$11+'[2]BANCO CUENTA OPERATIVA'!$J$3127+'[2]BANCO CUENTA OPERATIVA'!$G$3126+'[2]BANCO CUENTA OPERATIVA'!$F$3197</f>
        <v>968669.3694000009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84496962.849399984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+[3]Hoja1!$G$146+'[1]EJECUCION PRESUPUESTARIA'!$P$54</f>
        <v>1870990.4174500001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1870990.4174500001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86367953.26684998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/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f>+'[4]P2 Presupuesto Aprobado-Ejec '!$E$11</f>
        <v>213118888</v>
      </c>
    </row>
    <row r="35" spans="1:3" x14ac:dyDescent="0.25">
      <c r="A35" s="5" t="s">
        <v>22</v>
      </c>
      <c r="B35" s="6"/>
      <c r="C35" s="10">
        <f>+'[2]BANCO CUENTA OPERATIVA'!$E$3213</f>
        <v>5730835.0700000003</v>
      </c>
    </row>
    <row r="36" spans="1:3" ht="16.5" customHeight="1" x14ac:dyDescent="0.25">
      <c r="A36" s="5" t="s">
        <v>23</v>
      </c>
      <c r="B36" s="6"/>
      <c r="C36" s="16">
        <f>+[3]Hoja1!$G$146+'[2]BANCO CUENTA OPERATIVA'!$G$3126+'[2]BANCO CUENTA OPERATIVA'!$F$3197-'[1]EJECUCION CUENTA OPERATIVA'!$N$11-'[1]EJECUCION PRESUPUESTARIA'!$P$11+'[1]EJECUCION PRESUPUESTARIA'!$P$54-'[2]BANCO CUENTA OPERATIVA'!$E$3169-'[2]BANCO CUENTA OPERATIVA'!$E$3170+'[2]BANCO CUENTA OPERATIVA'!$J$3127</f>
        <v>-132481769.80315001</v>
      </c>
    </row>
    <row r="37" spans="1:3" ht="42.75" customHeight="1" x14ac:dyDescent="0.25">
      <c r="A37" s="5" t="s">
        <v>24</v>
      </c>
      <c r="B37" s="6"/>
      <c r="C37" s="17">
        <f>SUM(C34:C36)</f>
        <v>86367953.26684998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86367953.26684998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9" t="s">
        <v>30</v>
      </c>
      <c r="C43" s="29"/>
    </row>
    <row r="44" spans="1:3" x14ac:dyDescent="0.25">
      <c r="A44" s="19" t="s">
        <v>29</v>
      </c>
      <c r="B44" s="28" t="s">
        <v>31</v>
      </c>
      <c r="C44" s="28"/>
    </row>
    <row r="45" spans="1:3" x14ac:dyDescent="0.25">
      <c r="A45" s="18"/>
      <c r="B45" s="20"/>
      <c r="C45" s="20"/>
    </row>
    <row r="46" spans="1:3" x14ac:dyDescent="0.25">
      <c r="A46" s="29" t="s">
        <v>26</v>
      </c>
      <c r="B46" s="29"/>
      <c r="C46" s="29"/>
    </row>
    <row r="47" spans="1:3" x14ac:dyDescent="0.25">
      <c r="A47" s="28" t="s">
        <v>27</v>
      </c>
      <c r="B47" s="28"/>
      <c r="C47" s="28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2024-10-02T13:50:09Z</cp:lastPrinted>
  <dcterms:created xsi:type="dcterms:W3CDTF">2019-09-05T19:42:56Z</dcterms:created>
  <dcterms:modified xsi:type="dcterms:W3CDTF">2024-10-07T13:56:42Z</dcterms:modified>
</cp:coreProperties>
</file>