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3\INFORMACIONES PARA LA OAI\DICIEMBRE\"/>
    </mc:Choice>
  </mc:AlternateContent>
  <xr:revisionPtr revIDLastSave="0" documentId="13_ncr:1_{4567CBD1-8BDC-40DD-9396-458DA0EA88B2}" xr6:coauthVersionLast="47" xr6:coauthVersionMax="47" xr10:uidLastSave="{00000000-0000-0000-0000-000000000000}"/>
  <bookViews>
    <workbookView xWindow="-120" yWindow="-120" windowWidth="29040" windowHeight="15840" xr2:uid="{4ADEC5F6-407F-4AF5-B19F-A5F369A1DE49}"/>
  </bookViews>
  <sheets>
    <sheet name="Hoja1" sheetId="1" r:id="rId1"/>
  </sheets>
  <externalReferences>
    <externalReference r:id="rId2"/>
    <externalReference r:id="rId3"/>
    <externalReference r:id="rId4"/>
  </externalReferences>
  <definedNames>
    <definedName name="_xlnm.Print_Area" localSheetId="0">Hoja1!$A$1:$C$48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C38" i="1" s="1"/>
  <c r="C36" i="1"/>
  <c r="C27" i="1"/>
  <c r="C22" i="1"/>
  <c r="C18" i="1"/>
  <c r="C15" i="1" l="1"/>
  <c r="C13" i="1"/>
  <c r="D13" i="1" s="1"/>
  <c r="C12" i="1" l="1"/>
  <c r="C20" i="1" l="1"/>
  <c r="C32" i="1" l="1"/>
  <c r="C40" i="1" l="1"/>
  <c r="D40" i="1" l="1"/>
</calcChain>
</file>

<file path=xl/sharedStrings.xml><?xml version="1.0" encoding="utf-8"?>
<sst xmlns="http://schemas.openxmlformats.org/spreadsheetml/2006/main" count="42" uniqueCount="40">
  <si>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</si>
  <si>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</si>
  <si>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</si>
  <si>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</si>
  <si>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</si>
  <si>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</si>
  <si>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</si>
  <si>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</si>
  <si>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</si>
  <si>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</si>
  <si>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</si>
  <si>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</si>
  <si>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</si>
  <si>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</si>
  <si>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</si>
  <si>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</si>
  <si>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</si>
  <si>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</si>
  <si>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</si>
  <si>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</si>
  <si>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</si>
  <si>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</si>
  <si>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</si>
  <si>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</si>
  <si>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</si>
  <si>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</si>
  <si>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 xml:space="preserve">     Enc. Div. de Contabilidad</t>
  </si>
  <si>
    <t xml:space="preserve">      Enc. Adm. y Financiero</t>
  </si>
  <si>
    <t>Rafael Peralta Romero</t>
  </si>
  <si>
    <t>Nota: El Balance General está preparado con la ejecución presupuestaria y extrapresupuestaria</t>
  </si>
  <si>
    <t>Director General</t>
  </si>
  <si>
    <t>Juana Heredia Martínez</t>
  </si>
  <si>
    <t>Edwin Rafael Tejeda Ciprián</t>
  </si>
  <si>
    <t>PRESUPUESTO APROBADO MENOS TOTAL EJECUTADO EN EL AÑ0</t>
  </si>
  <si>
    <t>TOTAL RECIBIDO EXTRAPRESUPUESTARIO MENOS TOTAL EJECUCIÓN CUENTA OPERATIVA EN EL AÑO MAS DISPONIBLE INICIO PERIODO, MAS RETENCIONES DEL AÑO, NO PAGADAS</t>
  </si>
  <si>
    <t xml:space="preserve">TOTAL BIENES MUEBLES, INMUEBLES MÁS EL TOTAL BIENES DE CONSUMO </t>
  </si>
  <si>
    <t>RETENCIONES NO PAGADAS CUENTA OPERATIVA</t>
  </si>
  <si>
    <t>TOTAL INGRESOS EXTRAPRESUPUESTARIOS</t>
  </si>
  <si>
    <t>BIENES DE CONSUMO MENOS TOTAL GASTOS (REMUNERACIONES, CONTRATACION SERVICIOS, MATERIALES Y SUMINISTROS, TRANSFERENCIAS CORRIENTES, EJECUCION CUENTA OPERATIVA)MAS BALANCE INICIAL CUENTA OPERATIVA</t>
  </si>
  <si>
    <t>AL 31 DE DICIEMBRE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</si>
</sst>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5" fillId="0" borderId="0" xfId="2" applyFont="1"/>
    <xf numFmtId="0" fontId="5" fillId="0" borderId="0" xfId="2" applyFont="1" applyAlignment="1">
      <alignment vertical="center"/>
    </xf>
    <xf numFmtId="0" fontId="6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8" fillId="0" borderId="0" xfId="0" applyFont="1"/>
    <xf numFmtId="43" fontId="8" fillId="0" borderId="0" xfId="1" applyFont="1"/>
    <xf numFmtId="4" fontId="8" fillId="0" borderId="0" xfId="0" applyNumberFormat="1" applyFont="1"/>
    <xf numFmtId="0" fontId="9" fillId="0" borderId="0" xfId="0" applyFont="1"/>
    <xf numFmtId="0" fontId="10" fillId="0" borderId="0" xfId="0" applyFont="1"/>
    <xf numFmtId="4" fontId="8" fillId="0" borderId="0" xfId="1" applyNumberFormat="1" applyFont="1"/>
    <xf numFmtId="4" fontId="10" fillId="0" borderId="0" xfId="1" applyNumberFormat="1" applyFont="1"/>
    <xf numFmtId="43" fontId="9" fillId="0" borderId="0" xfId="1" applyFont="1"/>
    <xf numFmtId="4" fontId="9" fillId="0" borderId="1" xfId="1" applyNumberFormat="1" applyFont="1" applyBorder="1"/>
    <xf numFmtId="4" fontId="9" fillId="0" borderId="0" xfId="1" applyNumberFormat="1" applyFont="1"/>
    <xf numFmtId="43" fontId="10" fillId="0" borderId="0" xfId="1" applyFont="1"/>
    <xf numFmtId="39" fontId="8" fillId="0" borderId="0" xfId="1" applyNumberFormat="1" applyFont="1"/>
    <xf numFmtId="39" fontId="10" fillId="0" borderId="0" xfId="1" applyNumberFormat="1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4" fontId="16" fillId="0" borderId="0" xfId="0" applyNumberFormat="1" applyFont="1"/>
    <xf numFmtId="4" fontId="17" fillId="0" borderId="0" xfId="0" applyNumberFormat="1" applyFont="1"/>
    <xf numFmtId="4" fontId="13" fillId="0" borderId="0" xfId="0" applyNumberFormat="1" applyFont="1"/>
    <xf numFmtId="43" fontId="8" fillId="0" borderId="0" xfId="1" applyFont="1" applyFill="1" applyBorder="1"/>
    <xf numFmtId="4" fontId="8" fillId="0" borderId="0" xfId="1" applyNumberFormat="1" applyFont="1" applyFill="1" applyBorder="1"/>
    <xf numFmtId="0" fontId="18" fillId="0" borderId="0" xfId="0" applyFont="1"/>
    <xf numFmtId="0" fontId="4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13" fillId="0" borderId="0" xfId="0" applyFont="1" applyAlignment="1">
      <alignment horizontal="justify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19" fillId="0" borderId="0" xfId="0" applyNumberFormat="1" applyFont="1"/>
    <xf numFmtId="4" fontId="10" fillId="0" borderId="2" xfId="1" applyNumberFormat="1" applyFont="1" applyBorder="1"/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136071</xdr:colOff>
      <xdr:row>0</xdr:row>
      <xdr:rowOff>79376</xdr:rowOff>
    </xdr:from>
    <xdr:to>
      <xdr:col>0</xdr:col>
      <xdr:colOff>1010557</xdr:colOff>
      <xdr:row>3</xdr:row>
      <xdr:rowOff>213452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79376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4\CUENTA%20UNICA\CONTROL%20CUENTA%20&#218;NICA%202024.xlsx" TargetMode="External"/><Relationship Id="rId1" Type="http://schemas.openxmlformats.org/officeDocument/2006/relationships/externalLinkPath" Target="/Users/jheredia/Desktop/Document-JUANA/2024/CUENTA%20UNICA/CONTROL%20CUENTA%20&#218;NICA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3\AUDITORIA\INFORME%20DICIEMBRE%202023.xls" TargetMode="External"/><Relationship Id="rId1" Type="http://schemas.openxmlformats.org/officeDocument/2006/relationships/externalLinkPath" Target="/Users/jheredia/Desktop/Document-JUANA/2023/AUDITORIA/INFORME%20DICIEMBRE%202023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3\INFORMACIONES%20PARA%20LA%20OAI\DICIEMBRE\Inventario%20materiales%20de%20limpieza%20DICIEMBRE%202023.xlsx" TargetMode="External"/><Relationship Id="rId1" Type="http://schemas.openxmlformats.org/officeDocument/2006/relationships/externalLinkPath" Target="Inventario%20materiales%20de%20limpieza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 CUENTA OPERATIVA"/>
      <sheetName val="CUENTA COLECTORA"/>
      <sheetName val="CONCILIACION"/>
      <sheetName val="Hoja4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CURSO AUXILIAR BIB"/>
      <sheetName val="Hoja1"/>
      <sheetName val="RETENCIONES 2021"/>
      <sheetName val="Hoja3"/>
      <sheetName val="CUENTA COLECTORA (2)"/>
    </sheetNames>
    <sheetDataSet>
      <sheetData sheetId="0">
        <row r="2970">
          <cell r="G2970">
            <v>883712.82010000083</v>
          </cell>
        </row>
        <row r="3116">
          <cell r="N3116">
            <v>23459.332999999999</v>
          </cell>
        </row>
        <row r="3120">
          <cell r="G3120">
            <v>983293.39940000069</v>
          </cell>
        </row>
        <row r="3138">
          <cell r="E3138">
            <v>3668095.49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PRESUPUESTARIA"/>
      <sheetName val="EJECUCION CUENTA OPERATIVA"/>
      <sheetName val="CONCILIACION CTA. 010-252338-0"/>
      <sheetName val="CXP HASTA 2012"/>
      <sheetName val="CXP FACT. NCF GUBEN. 2012 ADEL."/>
      <sheetName val="COMPROMISOS SIN FACTURA"/>
    </sheetNames>
    <sheetDataSet>
      <sheetData sheetId="0">
        <row r="11">
          <cell r="B11">
            <v>198118888</v>
          </cell>
          <cell r="P11">
            <v>169354975.03999999</v>
          </cell>
        </row>
        <row r="54">
          <cell r="P54">
            <v>2755353.91</v>
          </cell>
        </row>
      </sheetData>
      <sheetData sheetId="1">
        <row r="11">
          <cell r="N11">
            <v>3619605.11</v>
          </cell>
        </row>
        <row r="54">
          <cell r="N54">
            <v>8968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>
        <row r="66">
          <cell r="M66">
            <v>1115084.5374899998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L50"/>
  <sheetViews>
    <sheetView tabSelected="1" zoomScale="84" zoomScaleNormal="84" workbookViewId="0">
      <selection activeCell="A9" sqref="A9"/>
    </sheetView>
  </sheetViews>
  <sheetFormatPr baseColWidth="10" defaultRowHeight="15" x14ac:dyDescent="0.25"/>
  <cols>
    <col min="1" max="1" width="54.42578125" customWidth="1"/>
    <col min="2" max="2" width="13.7109375" style="4" customWidth="1"/>
    <col min="3" max="3" width="21.5703125" style="5" customWidth="1"/>
    <col min="4" max="4" width="17.42578125" style="23" customWidth="1"/>
    <col min="5" max="5" width="13.5703125" bestFit="1" customWidth="1"/>
  </cols>
  <sheetData>
    <row r="1" spans="1:12" ht="18" x14ac:dyDescent="0.25">
      <c r="A1" s="32" t="s">
        <v>8</v>
      </c>
      <c r="B1" s="32"/>
      <c r="C1" s="32"/>
      <c r="D1" s="1"/>
    </row>
    <row r="2" spans="1:12" ht="18" x14ac:dyDescent="0.25">
      <c r="A2" s="33" t="s">
        <v>0</v>
      </c>
      <c r="B2" s="33"/>
      <c r="C2" s="33"/>
      <c r="D2" s="1"/>
    </row>
    <row r="3" spans="1:12" ht="18" x14ac:dyDescent="0.25">
      <c r="A3" s="33" t="s">
        <v>1</v>
      </c>
      <c r="B3" s="33"/>
      <c r="C3" s="33"/>
      <c r="D3" s="1"/>
    </row>
    <row r="4" spans="1:12" ht="18" x14ac:dyDescent="0.25">
      <c r="A4" s="34" t="s">
        <v>39</v>
      </c>
      <c r="B4" s="34"/>
      <c r="C4" s="34"/>
      <c r="D4" s="2"/>
    </row>
    <row r="5" spans="1:12" ht="18" x14ac:dyDescent="0.25">
      <c r="A5" s="33" t="s">
        <v>2</v>
      </c>
      <c r="B5" s="33"/>
      <c r="C5" s="33"/>
      <c r="D5" s="1"/>
    </row>
    <row r="6" spans="1:12" x14ac:dyDescent="0.25">
      <c r="A6" s="7"/>
      <c r="B6" s="8"/>
      <c r="C6" s="9"/>
    </row>
    <row r="7" spans="1:12" x14ac:dyDescent="0.25">
      <c r="A7" s="7"/>
      <c r="B7" s="8"/>
      <c r="C7" s="9"/>
    </row>
    <row r="8" spans="1:12" x14ac:dyDescent="0.25">
      <c r="A8" s="7"/>
      <c r="B8" s="8"/>
      <c r="C8" s="9"/>
    </row>
    <row r="9" spans="1:12" ht="15.75" x14ac:dyDescent="0.25">
      <c r="A9" s="10" t="s">
        <v>3</v>
      </c>
      <c r="B9" s="8"/>
      <c r="C9" s="9"/>
    </row>
    <row r="10" spans="1:12" x14ac:dyDescent="0.25">
      <c r="A10" s="7"/>
      <c r="B10" s="8"/>
      <c r="C10" s="9"/>
    </row>
    <row r="11" spans="1:12" x14ac:dyDescent="0.25">
      <c r="A11" s="11" t="s">
        <v>4</v>
      </c>
      <c r="B11" s="8"/>
      <c r="C11" s="9"/>
    </row>
    <row r="12" spans="1:12" x14ac:dyDescent="0.25">
      <c r="A12" s="7" t="s">
        <v>5</v>
      </c>
      <c r="B12" s="8"/>
      <c r="C12" s="12">
        <f>+'[2]EJECUCION PRESUPUESTARIA'!$B$11-'[2]EJECUCION PRESUPUESTARIA'!$P$11</f>
        <v>28763912.960000008</v>
      </c>
      <c r="E12" s="23" t="s">
        <v>33</v>
      </c>
      <c r="F12" s="23"/>
      <c r="G12" s="23"/>
      <c r="H12" s="23"/>
      <c r="I12" s="23"/>
      <c r="J12" s="23"/>
      <c r="K12" s="23"/>
      <c r="L12" s="23"/>
    </row>
    <row r="13" spans="1:12" x14ac:dyDescent="0.25">
      <c r="A13" s="7" t="s">
        <v>6</v>
      </c>
      <c r="B13" s="29"/>
      <c r="C13" s="30">
        <f>+'[1]BANCO CUENTA OPERATIVA'!$E$3138+'[1]BANCO CUENTA OPERATIVA'!$G$2970-'[2]EJECUCION CUENTA OPERATIVA'!$N$11+'[1]BANCO CUENTA OPERATIVA'!$N$3116+27630.87</f>
        <v>983293.40310000139</v>
      </c>
      <c r="D13" s="38">
        <f>+C13-'[1]BANCO CUENTA OPERATIVA'!$G$3120</f>
        <v>3.7000006996095181E-3</v>
      </c>
      <c r="E13" s="35" t="s">
        <v>34</v>
      </c>
      <c r="F13" s="35"/>
      <c r="G13" s="35"/>
      <c r="H13" s="35"/>
      <c r="I13" s="35"/>
      <c r="J13" s="35"/>
      <c r="K13" s="35"/>
      <c r="L13" s="35"/>
    </row>
    <row r="14" spans="1:12" x14ac:dyDescent="0.25">
      <c r="A14" s="7"/>
      <c r="B14" s="29"/>
      <c r="C14" s="30"/>
      <c r="E14" s="35"/>
      <c r="F14" s="35"/>
      <c r="G14" s="35"/>
      <c r="H14" s="35"/>
      <c r="I14" s="35"/>
      <c r="J14" s="35"/>
      <c r="K14" s="35"/>
      <c r="L14" s="35"/>
    </row>
    <row r="15" spans="1:12" x14ac:dyDescent="0.25">
      <c r="A15" s="11" t="s">
        <v>7</v>
      </c>
      <c r="B15" s="8"/>
      <c r="C15" s="13">
        <f>SUM(C12:C13)</f>
        <v>29747206.363100011</v>
      </c>
      <c r="E15" s="23"/>
      <c r="F15" s="23"/>
      <c r="G15" s="23"/>
      <c r="H15" s="23"/>
      <c r="I15" s="23"/>
      <c r="J15" s="23"/>
      <c r="K15" s="23"/>
      <c r="L15" s="23"/>
    </row>
    <row r="16" spans="1:12" x14ac:dyDescent="0.25">
      <c r="A16" s="7" t="s">
        <v>8</v>
      </c>
      <c r="B16" s="8"/>
      <c r="C16" s="12"/>
      <c r="E16" s="23"/>
      <c r="F16" s="23"/>
      <c r="G16" s="23"/>
      <c r="H16" s="23"/>
      <c r="I16" s="23"/>
      <c r="J16" s="23"/>
      <c r="K16" s="23"/>
      <c r="L16" s="23"/>
    </row>
    <row r="17" spans="1:12" x14ac:dyDescent="0.25">
      <c r="A17" s="11" t="s">
        <v>9</v>
      </c>
      <c r="B17" s="8"/>
      <c r="C17" s="12"/>
      <c r="E17" s="23"/>
      <c r="F17" s="23"/>
      <c r="G17" s="23"/>
      <c r="H17" s="23"/>
      <c r="I17" s="23"/>
      <c r="J17" s="23"/>
      <c r="K17" s="23"/>
      <c r="L17" s="23"/>
    </row>
    <row r="18" spans="1:12" x14ac:dyDescent="0.25">
      <c r="A18" s="7" t="s">
        <v>10</v>
      </c>
      <c r="B18" s="8"/>
      <c r="C18" s="5">
        <f>+[3]Hoja1!$M$66+'[2]EJECUCION CUENTA OPERATIVA'!$N$54+'[2]EJECUCION PRESUPUESTARIA'!$P$54</f>
        <v>3879406.4474900002</v>
      </c>
      <c r="D18" s="12"/>
      <c r="E18" s="23" t="s">
        <v>35</v>
      </c>
      <c r="F18" s="23"/>
      <c r="G18" s="23"/>
      <c r="H18" s="23"/>
      <c r="I18" s="23"/>
      <c r="J18" s="23"/>
      <c r="K18" s="23"/>
      <c r="L18" s="23"/>
    </row>
    <row r="19" spans="1:12" x14ac:dyDescent="0.25">
      <c r="A19" s="7" t="s">
        <v>11</v>
      </c>
      <c r="B19" s="8"/>
      <c r="C19" s="12"/>
      <c r="E19" s="23"/>
      <c r="F19" s="23"/>
      <c r="G19" s="23"/>
      <c r="H19" s="23"/>
      <c r="I19" s="23"/>
      <c r="J19" s="23"/>
      <c r="K19" s="23"/>
      <c r="L19" s="23"/>
    </row>
    <row r="20" spans="1:12" x14ac:dyDescent="0.25">
      <c r="A20" s="11" t="s">
        <v>12</v>
      </c>
      <c r="B20" s="8"/>
      <c r="C20" s="13">
        <f>SUM(C18:C19)</f>
        <v>3879406.4474900002</v>
      </c>
      <c r="E20" s="23"/>
      <c r="F20" s="23"/>
      <c r="G20" s="23"/>
      <c r="H20" s="23"/>
      <c r="I20" s="23"/>
      <c r="J20" s="23"/>
      <c r="K20" s="23"/>
      <c r="L20" s="23"/>
    </row>
    <row r="21" spans="1:12" x14ac:dyDescent="0.25">
      <c r="A21" s="7"/>
      <c r="B21" s="8"/>
      <c r="C21" s="12"/>
      <c r="E21" s="23"/>
      <c r="F21" s="23"/>
      <c r="G21" s="23"/>
      <c r="H21" s="23"/>
      <c r="I21" s="23"/>
      <c r="J21" s="23"/>
      <c r="K21" s="23"/>
      <c r="L21" s="23"/>
    </row>
    <row r="22" spans="1:12" s="3" customFormat="1" ht="16.5" thickBot="1" x14ac:dyDescent="0.3">
      <c r="A22" s="10" t="s">
        <v>13</v>
      </c>
      <c r="B22" s="14"/>
      <c r="C22" s="15">
        <f>+C15+C20</f>
        <v>33626612.810590014</v>
      </c>
      <c r="D22" s="24"/>
      <c r="E22" s="24"/>
      <c r="F22" s="24"/>
      <c r="G22" s="24"/>
      <c r="H22" s="24"/>
      <c r="I22" s="24"/>
      <c r="J22" s="24"/>
      <c r="K22" s="24"/>
      <c r="L22" s="24"/>
    </row>
    <row r="23" spans="1:12" s="3" customFormat="1" ht="16.5" thickTop="1" x14ac:dyDescent="0.25">
      <c r="A23" s="10"/>
      <c r="B23" s="14"/>
      <c r="C23" s="16"/>
      <c r="D23" s="24"/>
      <c r="E23" s="24"/>
      <c r="F23" s="24"/>
      <c r="G23" s="24"/>
      <c r="H23" s="24"/>
      <c r="I23" s="24"/>
      <c r="J23" s="24"/>
      <c r="K23" s="24"/>
      <c r="L23" s="24"/>
    </row>
    <row r="24" spans="1:12" ht="15.75" x14ac:dyDescent="0.25">
      <c r="A24" s="10" t="s">
        <v>14</v>
      </c>
      <c r="B24" s="8"/>
      <c r="C24" s="12"/>
      <c r="E24" s="23"/>
      <c r="F24" s="23"/>
      <c r="G24" s="23"/>
      <c r="H24" s="23"/>
      <c r="I24" s="23"/>
      <c r="J24" s="23"/>
      <c r="K24" s="28"/>
      <c r="L24" s="23"/>
    </row>
    <row r="25" spans="1:12" x14ac:dyDescent="0.25">
      <c r="A25" s="7"/>
      <c r="B25" s="8"/>
      <c r="C25" s="12"/>
      <c r="E25" s="23"/>
      <c r="F25" s="23"/>
      <c r="G25" s="28"/>
      <c r="H25" s="23"/>
      <c r="I25" s="23"/>
      <c r="J25" s="23"/>
      <c r="K25" s="23"/>
      <c r="L25" s="23"/>
    </row>
    <row r="26" spans="1:12" x14ac:dyDescent="0.25">
      <c r="A26" s="11" t="s">
        <v>15</v>
      </c>
      <c r="B26" s="8"/>
      <c r="C26" s="12"/>
      <c r="E26" s="23"/>
      <c r="F26" s="23"/>
      <c r="G26" s="23"/>
      <c r="H26" s="23"/>
      <c r="I26" s="23"/>
      <c r="J26" s="23"/>
      <c r="K26" s="23"/>
      <c r="L26" s="23"/>
    </row>
    <row r="27" spans="1:12" x14ac:dyDescent="0.25">
      <c r="A27" s="7" t="s">
        <v>16</v>
      </c>
      <c r="B27" s="8"/>
      <c r="C27" s="12">
        <f>+'[1]BANCO CUENTA OPERATIVA'!$N$3116</f>
        <v>23459.332999999999</v>
      </c>
      <c r="E27" s="23" t="s">
        <v>36</v>
      </c>
      <c r="F27" s="23"/>
      <c r="G27" s="23"/>
      <c r="H27" s="23"/>
      <c r="I27" s="23"/>
      <c r="J27" s="23"/>
      <c r="K27" s="23"/>
      <c r="L27" s="23"/>
    </row>
    <row r="28" spans="1:12" x14ac:dyDescent="0.25">
      <c r="A28" s="7"/>
      <c r="B28" s="8"/>
      <c r="C28" s="12"/>
      <c r="E28" s="28"/>
      <c r="F28" s="23"/>
      <c r="G28" s="23"/>
      <c r="H28" s="23"/>
      <c r="I28" s="23"/>
      <c r="J28" s="23"/>
      <c r="K28" s="23"/>
      <c r="L28" s="23"/>
    </row>
    <row r="29" spans="1:12" x14ac:dyDescent="0.25">
      <c r="A29" s="11" t="s">
        <v>17</v>
      </c>
      <c r="B29" s="8"/>
      <c r="C29" s="12"/>
      <c r="E29" s="23"/>
      <c r="F29" s="23"/>
      <c r="G29" s="23"/>
      <c r="H29" s="23"/>
      <c r="I29" s="23"/>
      <c r="J29" s="23"/>
      <c r="K29" s="23"/>
      <c r="L29" s="23"/>
    </row>
    <row r="30" spans="1:12" x14ac:dyDescent="0.25">
      <c r="A30" s="7" t="s">
        <v>18</v>
      </c>
      <c r="B30" s="8"/>
      <c r="C30" s="12"/>
      <c r="E30" s="23"/>
      <c r="F30" s="23"/>
      <c r="G30" s="23"/>
      <c r="H30" s="23"/>
      <c r="I30" s="23"/>
      <c r="J30" s="23"/>
      <c r="K30" s="23"/>
      <c r="L30" s="23"/>
    </row>
    <row r="31" spans="1:12" x14ac:dyDescent="0.25">
      <c r="A31" s="7"/>
      <c r="B31" s="8"/>
      <c r="C31" s="12"/>
      <c r="E31" s="23"/>
      <c r="F31" s="23"/>
      <c r="G31" s="23"/>
      <c r="H31" s="23"/>
      <c r="I31" s="23"/>
      <c r="J31" s="23"/>
      <c r="K31" s="23"/>
      <c r="L31" s="23"/>
    </row>
    <row r="32" spans="1:12" s="6" customFormat="1" x14ac:dyDescent="0.25">
      <c r="A32" s="11" t="s">
        <v>19</v>
      </c>
      <c r="B32" s="17"/>
      <c r="C32" s="39">
        <f>SUM(C27:C31)</f>
        <v>23459.332999999999</v>
      </c>
      <c r="D32" s="25"/>
      <c r="E32" s="25"/>
      <c r="F32" s="25"/>
      <c r="G32" s="25"/>
      <c r="H32" s="25"/>
      <c r="I32" s="25"/>
      <c r="J32" s="25"/>
      <c r="K32" s="25"/>
      <c r="L32" s="25"/>
    </row>
    <row r="33" spans="1:12" x14ac:dyDescent="0.25">
      <c r="A33" s="7"/>
      <c r="B33" s="8"/>
      <c r="C33" s="12"/>
      <c r="E33" s="23"/>
      <c r="F33" s="23"/>
      <c r="G33" s="23"/>
      <c r="H33" s="23"/>
      <c r="I33" s="23"/>
      <c r="J33" s="23"/>
      <c r="K33" s="23"/>
      <c r="L33" s="23"/>
    </row>
    <row r="34" spans="1:12" s="3" customFormat="1" ht="15.75" x14ac:dyDescent="0.25">
      <c r="A34" s="10" t="s">
        <v>20</v>
      </c>
      <c r="B34" s="14"/>
      <c r="C34" s="16"/>
      <c r="D34" s="24"/>
      <c r="E34" s="24"/>
      <c r="F34" s="24"/>
      <c r="G34" s="24"/>
      <c r="H34" s="24"/>
      <c r="I34" s="24"/>
      <c r="J34" s="24"/>
      <c r="K34" s="24"/>
      <c r="L34" s="24"/>
    </row>
    <row r="35" spans="1:12" x14ac:dyDescent="0.25">
      <c r="A35" s="7" t="s">
        <v>21</v>
      </c>
      <c r="B35" s="8"/>
      <c r="C35" s="12">
        <v>198118888</v>
      </c>
      <c r="E35" s="23" t="s">
        <v>21</v>
      </c>
      <c r="F35" s="23"/>
      <c r="G35" s="23"/>
      <c r="H35" s="23"/>
      <c r="I35" s="23"/>
      <c r="J35" s="23"/>
      <c r="K35" s="23"/>
      <c r="L35" s="23"/>
    </row>
    <row r="36" spans="1:12" x14ac:dyDescent="0.25">
      <c r="A36" s="7" t="s">
        <v>22</v>
      </c>
      <c r="B36" s="8"/>
      <c r="C36" s="12">
        <f>+'[1]BANCO CUENTA OPERATIVA'!$E$3138</f>
        <v>3668095.49</v>
      </c>
      <c r="E36" s="23" t="s">
        <v>37</v>
      </c>
      <c r="F36" s="23"/>
      <c r="G36" s="23"/>
      <c r="H36" s="23"/>
      <c r="I36" s="23"/>
      <c r="J36" s="23"/>
      <c r="K36" s="23"/>
      <c r="L36" s="23"/>
    </row>
    <row r="37" spans="1:12" ht="16.5" customHeight="1" x14ac:dyDescent="0.25">
      <c r="A37" s="7" t="s">
        <v>23</v>
      </c>
      <c r="B37" s="8"/>
      <c r="C37" s="18">
        <f>+[3]Hoja1!$M$66+'[1]BANCO CUENTA OPERATIVA'!$G$2970-'[2]EJECUCION CUENTA OPERATIVA'!$N$11-'[2]EJECUCION PRESUPUESTARIA'!$P$11+'[2]EJECUCION PRESUPUESTARIA'!$P$54+'[2]EJECUCION CUENTA OPERATIVA'!$N$54+27630.87</f>
        <v>-168183830.01240999</v>
      </c>
      <c r="D37" s="31"/>
      <c r="E37" s="35" t="s">
        <v>38</v>
      </c>
      <c r="F37" s="35"/>
      <c r="G37" s="35"/>
      <c r="H37" s="35"/>
      <c r="I37" s="35"/>
      <c r="J37" s="35"/>
      <c r="K37" s="35"/>
      <c r="L37" s="35"/>
    </row>
    <row r="38" spans="1:12" ht="42.75" customHeight="1" x14ac:dyDescent="0.25">
      <c r="A38" s="7" t="s">
        <v>24</v>
      </c>
      <c r="B38" s="8"/>
      <c r="C38" s="19">
        <f>SUM(C35:C37)</f>
        <v>33603153.477590024</v>
      </c>
      <c r="E38" s="35"/>
      <c r="F38" s="35"/>
      <c r="G38" s="35"/>
      <c r="H38" s="35"/>
      <c r="I38" s="35"/>
      <c r="J38" s="35"/>
      <c r="K38" s="35"/>
      <c r="L38" s="35"/>
    </row>
    <row r="39" spans="1:12" x14ac:dyDescent="0.25">
      <c r="A39" s="7"/>
      <c r="B39" s="8"/>
      <c r="C39" s="18"/>
    </row>
    <row r="40" spans="1:12" s="3" customFormat="1" ht="16.5" thickBot="1" x14ac:dyDescent="0.3">
      <c r="A40" s="10" t="s">
        <v>25</v>
      </c>
      <c r="B40" s="14"/>
      <c r="C40" s="15">
        <f>+C38+C32</f>
        <v>33626612.810590021</v>
      </c>
      <c r="D40" s="28">
        <f>+C22-C40</f>
        <v>0</v>
      </c>
      <c r="E40" s="26"/>
      <c r="F40" s="27"/>
    </row>
    <row r="41" spans="1:12" ht="15.75" thickTop="1" x14ac:dyDescent="0.25">
      <c r="A41" s="7"/>
      <c r="B41" s="8"/>
      <c r="C41" s="12"/>
      <c r="E41" s="5"/>
    </row>
    <row r="42" spans="1:12" x14ac:dyDescent="0.25">
      <c r="A42" s="7"/>
      <c r="B42" s="8"/>
      <c r="C42" s="12"/>
    </row>
    <row r="43" spans="1:12" x14ac:dyDescent="0.25">
      <c r="A43" s="7"/>
      <c r="B43" s="8"/>
      <c r="C43" s="12"/>
    </row>
    <row r="44" spans="1:12" x14ac:dyDescent="0.25">
      <c r="A44" s="20" t="s">
        <v>31</v>
      </c>
      <c r="B44" s="37" t="s">
        <v>32</v>
      </c>
      <c r="C44" s="37"/>
    </row>
    <row r="45" spans="1:12" x14ac:dyDescent="0.25">
      <c r="A45" s="21" t="s">
        <v>26</v>
      </c>
      <c r="B45" s="36" t="s">
        <v>27</v>
      </c>
      <c r="C45" s="36"/>
    </row>
    <row r="46" spans="1:12" x14ac:dyDescent="0.25">
      <c r="A46" s="20"/>
      <c r="B46" s="22"/>
      <c r="C46" s="22"/>
    </row>
    <row r="47" spans="1:12" x14ac:dyDescent="0.25">
      <c r="A47" s="37" t="s">
        <v>28</v>
      </c>
      <c r="B47" s="37"/>
      <c r="C47" s="37"/>
    </row>
    <row r="48" spans="1:12" x14ac:dyDescent="0.25">
      <c r="A48" s="36" t="s">
        <v>30</v>
      </c>
      <c r="B48" s="36"/>
      <c r="C48" s="36"/>
    </row>
    <row r="49" spans="1:3" x14ac:dyDescent="0.25">
      <c r="A49" s="7"/>
      <c r="B49" s="8"/>
      <c r="C49" s="9"/>
    </row>
    <row r="50" spans="1:3" x14ac:dyDescent="0.25">
      <c r="A50" s="7" t="s">
        <v>29</v>
      </c>
      <c r="B50" s="8"/>
      <c r="C50" s="9"/>
    </row>
  </sheetData>
  <mergeCells count="11">
    <mergeCell ref="E13:L14"/>
    <mergeCell ref="E37:L38"/>
    <mergeCell ref="B45:C45"/>
    <mergeCell ref="A47:C47"/>
    <mergeCell ref="A48:C48"/>
    <mergeCell ref="B44:C44"/>
    <mergeCell ref="A1:C1"/>
    <mergeCell ref="A2:C2"/>
    <mergeCell ref="A3:C3"/>
    <mergeCell ref="A4:C4"/>
    <mergeCell ref="A5:C5"/>
  </mergeCells>
  <pageMargins left="1.03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2024-01-03T17:50:20Z</cp:lastPrinted>
  <dcterms:created xsi:type="dcterms:W3CDTF">2019-09-05T19:42:56Z</dcterms:created>
  <dcterms:modified xsi:type="dcterms:W3CDTF">2024-01-03T17:54:22Z</dcterms:modified>
</cp:coreProperties>
</file>