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5BAB806F-32EC-4813-BE05-AE229081B0AA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3" i="1" l="1"/>
  <c r="C12" i="1"/>
  <c r="C18" i="1"/>
  <c r="C37" i="1" s="1"/>
  <c r="C38" i="1" s="1"/>
  <c r="C32" i="1" l="1"/>
  <c r="C40" i="1" s="1"/>
  <c r="C20" i="1" l="1"/>
  <c r="C15" i="1" l="1"/>
  <c r="C22" i="1" s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<sst xmlns="http://schemas.openxmlformats.org/spreadsheetml/2006/main" count="35" uniqueCount="34">
  <si>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</si>
  <si>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</si>
  <si>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</si>
  <si>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</si>
  <si>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</si>
  <si>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</si>
  <si>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</si>
  <si>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</si>
  <si>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</si>
  <si>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</si>
  <si>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</si>
  <si>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</si>
  <si>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</si>
  <si>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</si>
  <si>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</si>
  <si>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</si>
  <si>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</si>
  <si>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</si>
  <si>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</si>
  <si>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</si>
  <si>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</si>
  <si>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</si>
  <si>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</si>
  <si>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</si>
  <si>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</si>
  <si>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</si>
  <si>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</si>
  <si>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</si>
  <si>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</si>
  <si>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</si>
  <si>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</si>
  <si>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</si>
  <si>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</si>
  <si>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MARZO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</si>
</sst>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AUDITORIA\INFORME%20MARZO%202023.xls" TargetMode="External"/><Relationship Id="rId1" Type="http://schemas.openxmlformats.org/officeDocument/2006/relationships/externalLinkPath" Target="/Users/jheredia/Desktop/Document-JUANA/2023/AUDITORIA/INFORME%20MARZO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NTROL%20CUENTA%20&#218;NICA%20febre%202023.xlsx" TargetMode="External"/><Relationship Id="rId1" Type="http://schemas.openxmlformats.org/officeDocument/2006/relationships/externalLinkPath" Target="file:///\\tefnut\Contabilidad\JUANA%20HEREDIA\CONTROL%20CUENTA%20&#218;NICA%20feb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marzo%202023\Inventario%20materiales%20de%20oficina%20marzo%202023.xlsx" TargetMode="External"/><Relationship Id="rId1" Type="http://schemas.openxmlformats.org/officeDocument/2006/relationships/externalLinkPath" Target="/Users/jheredia/Desktop/Document-JUANA/2023/INFORMACIONES%20PARA%20LA%20OAI/marzo%202023/Inventario%20materiales%20de%20oficina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  <sheetName val="CXP HASTA 2012"/>
      <sheetName val="CXP FACT. NCF GUBEN. 2012 ADEL."/>
      <sheetName val="COMPROMISOS SIN FACTURA"/>
    </sheetNames>
    <sheetDataSet>
      <sheetData sheetId="0">
        <row r="11">
          <cell r="B11">
            <v>198118888</v>
          </cell>
          <cell r="P11">
            <v>31563360.790000003</v>
          </cell>
        </row>
        <row r="54">
          <cell r="F54">
            <v>38610.07</v>
          </cell>
        </row>
      </sheetData>
      <sheetData sheetId="1">
        <row r="11">
          <cell r="N11">
            <v>250519.14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2970">
          <cell r="G2970">
            <v>883712.82010000083</v>
          </cell>
        </row>
        <row r="2971">
          <cell r="E2971">
            <v>13500</v>
          </cell>
        </row>
        <row r="3001">
          <cell r="M3001">
            <v>11034.89</v>
          </cell>
        </row>
        <row r="3005">
          <cell r="E3005">
            <v>114664.09</v>
          </cell>
          <cell r="F3005">
            <v>968376.91010000079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00">
          <cell r="K100">
            <v>608588.83350400021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50"/>
  <sheetViews>
    <sheetView tabSelected="1" zoomScale="84" zoomScaleNormal="84" workbookViewId="0">
      <selection activeCell="C6" sqref="C6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4" customWidth="1"/>
    <col min="5" max="5" width="13.5703125" bestFit="1" customWidth="1"/>
  </cols>
  <sheetData>
    <row r="1" spans="1:4" ht="18" x14ac:dyDescent="0.25">
      <c r="A1" s="27" t="s">
        <v>8</v>
      </c>
      <c r="B1" s="27"/>
      <c r="C1" s="27"/>
      <c r="D1" s="1"/>
    </row>
    <row r="2" spans="1:4" ht="18" x14ac:dyDescent="0.25">
      <c r="A2" s="28" t="s">
        <v>0</v>
      </c>
      <c r="B2" s="28"/>
      <c r="C2" s="28"/>
      <c r="D2" s="1"/>
    </row>
    <row r="3" spans="1:4" ht="18" x14ac:dyDescent="0.25">
      <c r="A3" s="28" t="s">
        <v>1</v>
      </c>
      <c r="B3" s="28"/>
      <c r="C3" s="28"/>
      <c r="D3" s="1"/>
    </row>
    <row r="4" spans="1:4" ht="18" x14ac:dyDescent="0.25">
      <c r="A4" s="29" t="s">
        <v>33</v>
      </c>
      <c r="B4" s="29"/>
      <c r="C4" s="29"/>
      <c r="D4" s="2"/>
    </row>
    <row r="5" spans="1:4" ht="18" x14ac:dyDescent="0.25">
      <c r="A5" s="28" t="s">
        <v>2</v>
      </c>
      <c r="B5" s="28"/>
      <c r="C5" s="28"/>
      <c r="D5" s="1"/>
    </row>
    <row r="6" spans="1:4" x14ac:dyDescent="0.25">
      <c r="A6" s="7"/>
      <c r="B6" s="8"/>
      <c r="C6" s="9"/>
    </row>
    <row r="7" spans="1:4" x14ac:dyDescent="0.25">
      <c r="A7" s="7"/>
      <c r="B7" s="8"/>
      <c r="C7" s="9"/>
    </row>
    <row r="8" spans="1:4" x14ac:dyDescent="0.25">
      <c r="A8" s="7"/>
      <c r="B8" s="8"/>
      <c r="C8" s="9"/>
    </row>
    <row r="9" spans="1:4" ht="15.75" x14ac:dyDescent="0.25">
      <c r="A9" s="10" t="s">
        <v>3</v>
      </c>
      <c r="B9" s="8"/>
      <c r="C9" s="9"/>
    </row>
    <row r="10" spans="1:4" x14ac:dyDescent="0.25">
      <c r="A10" s="7"/>
      <c r="B10" s="8"/>
      <c r="C10" s="9"/>
    </row>
    <row r="11" spans="1:4" x14ac:dyDescent="0.25">
      <c r="A11" s="11" t="s">
        <v>4</v>
      </c>
      <c r="B11" s="8"/>
      <c r="C11" s="9"/>
    </row>
    <row r="12" spans="1:4" x14ac:dyDescent="0.25">
      <c r="A12" s="7" t="s">
        <v>5</v>
      </c>
      <c r="B12" s="8"/>
      <c r="C12" s="12">
        <f>+'[1]EJECUCION PRESUPUESTARIA'!$B$11-'[1]EJECUCION PRESUPUESTARIA'!$P$11</f>
        <v>166555527.21000001</v>
      </c>
    </row>
    <row r="13" spans="1:4" x14ac:dyDescent="0.25">
      <c r="A13" s="7" t="s">
        <v>6</v>
      </c>
      <c r="B13" s="8"/>
      <c r="C13" s="12">
        <f>+'[2]BANCO CUENTA OPERATIVA'!$F$3005-'[1]EJECUCION CUENTA OPERATIVA'!$N$11+'[2]BANCO CUENTA OPERATIVA'!$M$3001+0.01</f>
        <v>728892.6701000008</v>
      </c>
    </row>
    <row r="14" spans="1:4" x14ac:dyDescent="0.25">
      <c r="A14" s="7"/>
      <c r="B14" s="8"/>
      <c r="C14" s="12"/>
    </row>
    <row r="15" spans="1:4" x14ac:dyDescent="0.25">
      <c r="A15" s="11" t="s">
        <v>7</v>
      </c>
      <c r="B15" s="8"/>
      <c r="C15" s="13">
        <f>SUM(C12:C13)</f>
        <v>167284419.88010001</v>
      </c>
    </row>
    <row r="16" spans="1:4" x14ac:dyDescent="0.25">
      <c r="A16" s="7" t="s">
        <v>8</v>
      </c>
      <c r="B16" s="8"/>
      <c r="C16" s="12"/>
    </row>
    <row r="17" spans="1:4" x14ac:dyDescent="0.25">
      <c r="A17" s="11" t="s">
        <v>9</v>
      </c>
      <c r="B17" s="8"/>
      <c r="C17" s="12"/>
    </row>
    <row r="18" spans="1:4" x14ac:dyDescent="0.25">
      <c r="A18" s="7" t="s">
        <v>10</v>
      </c>
      <c r="B18" s="8"/>
      <c r="C18" s="5">
        <f>+[3]Hoja1!$K$100+'[1]EJECUCION PRESUPUESTARIA'!$F$54</f>
        <v>647198.90350400016</v>
      </c>
      <c r="D18" s="12"/>
    </row>
    <row r="19" spans="1:4" x14ac:dyDescent="0.25">
      <c r="A19" s="7" t="s">
        <v>11</v>
      </c>
      <c r="B19" s="8"/>
      <c r="C19" s="12"/>
    </row>
    <row r="20" spans="1:4" x14ac:dyDescent="0.25">
      <c r="A20" s="11" t="s">
        <v>12</v>
      </c>
      <c r="B20" s="8"/>
      <c r="C20" s="13">
        <f>SUM(C18:C19)</f>
        <v>647198.90350400016</v>
      </c>
    </row>
    <row r="21" spans="1:4" x14ac:dyDescent="0.25">
      <c r="A21" s="7"/>
      <c r="B21" s="8"/>
      <c r="C21" s="12"/>
    </row>
    <row r="22" spans="1:4" s="3" customFormat="1" ht="16.5" thickBot="1" x14ac:dyDescent="0.3">
      <c r="A22" s="10" t="s">
        <v>13</v>
      </c>
      <c r="B22" s="14"/>
      <c r="C22" s="15">
        <f>+C15+C20</f>
        <v>167931618.78360403</v>
      </c>
      <c r="D22" s="25"/>
    </row>
    <row r="23" spans="1:4" s="3" customFormat="1" ht="16.5" thickTop="1" x14ac:dyDescent="0.25">
      <c r="A23" s="10"/>
      <c r="B23" s="14"/>
      <c r="C23" s="16"/>
      <c r="D23" s="25"/>
    </row>
    <row r="24" spans="1:4" ht="15.75" x14ac:dyDescent="0.25">
      <c r="A24" s="10" t="s">
        <v>14</v>
      </c>
      <c r="B24" s="8"/>
      <c r="C24" s="12"/>
    </row>
    <row r="25" spans="1:4" x14ac:dyDescent="0.25">
      <c r="A25" s="7"/>
      <c r="B25" s="8"/>
      <c r="C25" s="12"/>
    </row>
    <row r="26" spans="1:4" x14ac:dyDescent="0.25">
      <c r="A26" s="11" t="s">
        <v>15</v>
      </c>
      <c r="B26" s="8"/>
      <c r="C26" s="12"/>
    </row>
    <row r="27" spans="1:4" x14ac:dyDescent="0.25">
      <c r="A27" s="7" t="s">
        <v>16</v>
      </c>
      <c r="B27" s="8"/>
      <c r="C27" s="12">
        <v>11034.89</v>
      </c>
    </row>
    <row r="28" spans="1:4" x14ac:dyDescent="0.25">
      <c r="A28" s="7"/>
      <c r="B28" s="8"/>
      <c r="C28" s="12"/>
    </row>
    <row r="29" spans="1:4" x14ac:dyDescent="0.25">
      <c r="A29" s="11" t="s">
        <v>17</v>
      </c>
      <c r="B29" s="8"/>
      <c r="C29" s="12"/>
    </row>
    <row r="30" spans="1:4" x14ac:dyDescent="0.25">
      <c r="A30" s="7" t="s">
        <v>18</v>
      </c>
      <c r="B30" s="8"/>
      <c r="C30" s="12"/>
    </row>
    <row r="31" spans="1:4" x14ac:dyDescent="0.25">
      <c r="A31" s="7"/>
      <c r="B31" s="8"/>
      <c r="C31" s="12"/>
    </row>
    <row r="32" spans="1:4" s="6" customFormat="1" ht="15.75" thickBot="1" x14ac:dyDescent="0.3">
      <c r="A32" s="11" t="s">
        <v>19</v>
      </c>
      <c r="B32" s="17"/>
      <c r="C32" s="18">
        <f>SUM(C27:C31)</f>
        <v>11034.89</v>
      </c>
      <c r="D32" s="26"/>
    </row>
    <row r="33" spans="1:4" ht="15.75" thickTop="1" x14ac:dyDescent="0.25">
      <c r="A33" s="7"/>
      <c r="B33" s="8"/>
      <c r="C33" s="12"/>
    </row>
    <row r="34" spans="1:4" s="3" customFormat="1" ht="15.75" x14ac:dyDescent="0.25">
      <c r="A34" s="10" t="s">
        <v>20</v>
      </c>
      <c r="B34" s="14"/>
      <c r="C34" s="16"/>
      <c r="D34" s="25"/>
    </row>
    <row r="35" spans="1:4" x14ac:dyDescent="0.25">
      <c r="A35" s="7" t="s">
        <v>21</v>
      </c>
      <c r="B35" s="8"/>
      <c r="C35" s="12">
        <v>198118888</v>
      </c>
    </row>
    <row r="36" spans="1:4" x14ac:dyDescent="0.25">
      <c r="A36" s="7" t="s">
        <v>22</v>
      </c>
      <c r="B36" s="8"/>
      <c r="C36" s="12">
        <f>+'[2]BANCO CUENTA OPERATIVA'!$E$3005-'[2]BANCO CUENTA OPERATIVA'!$E$2971</f>
        <v>101164.09</v>
      </c>
    </row>
    <row r="37" spans="1:4" ht="16.5" customHeight="1" x14ac:dyDescent="0.25">
      <c r="A37" s="7" t="s">
        <v>23</v>
      </c>
      <c r="B37" s="8"/>
      <c r="C37" s="19">
        <f>+C18-'[1]EJECUCION CUENTA OPERATIVA'!$N$11-'[1]EJECUCION PRESUPUESTARIA'!$P$11+'[2]BANCO CUENTA OPERATIVA'!$G$2970+13500-30000</f>
        <v>-30299468.206396002</v>
      </c>
    </row>
    <row r="38" spans="1:4" ht="42.75" customHeight="1" x14ac:dyDescent="0.25">
      <c r="A38" s="7" t="s">
        <v>24</v>
      </c>
      <c r="B38" s="8"/>
      <c r="C38" s="20">
        <f>SUM(C35:C37)+0.01</f>
        <v>167920583.89360398</v>
      </c>
    </row>
    <row r="39" spans="1:4" x14ac:dyDescent="0.25">
      <c r="A39" s="7"/>
      <c r="B39" s="8"/>
      <c r="C39" s="19"/>
    </row>
    <row r="40" spans="1:4" s="3" customFormat="1" ht="16.5" thickBot="1" x14ac:dyDescent="0.3">
      <c r="A40" s="10" t="s">
        <v>25</v>
      </c>
      <c r="B40" s="14"/>
      <c r="C40" s="15">
        <f>+C38+C32</f>
        <v>167931618.78360397</v>
      </c>
      <c r="D40" s="25"/>
    </row>
    <row r="41" spans="1:4" ht="15.75" thickTop="1" x14ac:dyDescent="0.25">
      <c r="A41" s="7"/>
      <c r="B41" s="8"/>
      <c r="C41" s="12"/>
    </row>
    <row r="42" spans="1:4" x14ac:dyDescent="0.25">
      <c r="A42" s="7"/>
      <c r="B42" s="8"/>
      <c r="C42" s="12"/>
    </row>
    <row r="43" spans="1:4" x14ac:dyDescent="0.25">
      <c r="A43" s="7"/>
      <c r="B43" s="8"/>
      <c r="C43" s="12"/>
    </row>
    <row r="44" spans="1:4" x14ac:dyDescent="0.25">
      <c r="A44" s="21" t="s">
        <v>31</v>
      </c>
      <c r="B44" s="31" t="s">
        <v>32</v>
      </c>
      <c r="C44" s="31"/>
    </row>
    <row r="45" spans="1:4" x14ac:dyDescent="0.25">
      <c r="A45" s="22" t="s">
        <v>26</v>
      </c>
      <c r="B45" s="30" t="s">
        <v>27</v>
      </c>
      <c r="C45" s="30"/>
    </row>
    <row r="46" spans="1:4" x14ac:dyDescent="0.25">
      <c r="A46" s="21"/>
      <c r="B46" s="23"/>
      <c r="C46" s="23"/>
    </row>
    <row r="47" spans="1:4" x14ac:dyDescent="0.25">
      <c r="A47" s="31" t="s">
        <v>28</v>
      </c>
      <c r="B47" s="31"/>
      <c r="C47" s="31"/>
    </row>
    <row r="48" spans="1:4" x14ac:dyDescent="0.25">
      <c r="A48" s="30" t="s">
        <v>30</v>
      </c>
      <c r="B48" s="30"/>
      <c r="C48" s="30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9"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2023-04-05T15:58:31Z</cp:lastPrinted>
  <dcterms:created xsi:type="dcterms:W3CDTF">2019-09-05T19:42:56Z</dcterms:created>
  <dcterms:modified xsi:type="dcterms:W3CDTF">2023-04-05T18:27:20Z</dcterms:modified>
</cp:coreProperties>
</file>