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E95B19E8-D10B-462A-BB39-E204E5544B14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7" i="1"/>
  <c r="C12" i="1" l="1"/>
  <c r="C11" i="1"/>
  <c r="C19" i="1" l="1"/>
  <c r="C31" i="1" l="1"/>
  <c r="C37" i="1" l="1"/>
  <c r="C14" i="1"/>
  <c r="C21" i="1" s="1"/>
  <c r="C39" i="1" l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<sst xmlns="http://schemas.openxmlformats.org/spreadsheetml/2006/main" count="34" uniqueCount="33">
  <si>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</si>
  <si>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</si>
  <si>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</si>
  <si>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</si>
  <si>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</si>
  <si>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</si>
  <si>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</si>
  <si>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</si>
  <si>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</si>
  <si>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</si>
  <si>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</si>
  <si>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</si>
  <si>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</si>
  <si>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</si>
  <si>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</si>
  <si>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</si>
  <si>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</si>
  <si>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</si>
  <si>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</si>
  <si>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</si>
  <si>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</si>
  <si>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</si>
  <si>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</si>
  <si>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</si>
  <si>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</si>
  <si>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</si>
  <si>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</si>
  <si>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</si>
  <si>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</si>
  <si>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 xml:space="preserve"> Enc. Div. de Contabilidad</t>
  </si>
  <si>
    <t>Edwin Rafael Tejeda Ciprián</t>
  </si>
  <si>
    <t>Enc. Administrativo y Financiero</t>
  </si>
  <si>
    <t>AL 30 DE ABRIL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</si>
</sst>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202112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INFORMACIONES%20PARA%20LA%20OAI\ABRIL\Ejecuci&#243;n%20del%20gasto%20abril%202025.xlsx" TargetMode="External"/><Relationship Id="rId1" Type="http://schemas.openxmlformats.org/officeDocument/2006/relationships/externalLinkPath" Target="/Users/jheredia/Desktop/DOCUMENTOS%20DE%20JUANA/2025/INFORMACIONES%20PARA%20LA%20OAI/ABRIL/Ejecuci&#243;n%20del%20gasto%20ab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CUENTA%20UNICA\CONTROL%20CUENTA%20&#218;NICA%20FEBRERO%202025.xlsx" TargetMode="External"/><Relationship Id="rId1" Type="http://schemas.openxmlformats.org/officeDocument/2006/relationships/externalLinkPath" Target="/Users/jheredia/Desktop/DOCUMENTOS%20DE%20JUANA/2025/CUENTA%20UNICA/CONTROL%20CUENTA%20&#218;NICA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AUDITORIA\INFORME%20ABRIL%202025.xls" TargetMode="External"/><Relationship Id="rId1" Type="http://schemas.openxmlformats.org/officeDocument/2006/relationships/externalLinkPath" Target="/Users/jheredia/Desktop/DOCUMENTOS%20DE%20JUANA/2025/AUDITORIA/INFORME%20ABRIL%20202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AppData\Local\Microsoft\Windows\INetCache\Content.Outlook\B91E0Q9K\Formulario%20de%20inventario%20ABRIL%202025.xlsx" TargetMode="External"/><Relationship Id="rId1" Type="http://schemas.openxmlformats.org/officeDocument/2006/relationships/externalLinkPath" Target="Formulario%20de%20inventario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</sheetNames>
    <sheetDataSet>
      <sheetData sheetId="0">
        <row r="11">
          <cell r="B11">
            <v>216323501</v>
          </cell>
          <cell r="P11">
            <v>51924340.689999998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245">
          <cell r="G3245">
            <v>2447444.6694000009</v>
          </cell>
        </row>
        <row r="3257">
          <cell r="J3257">
            <v>10000</v>
          </cell>
          <cell r="K3257">
            <v>18000</v>
          </cell>
        </row>
        <row r="3275">
          <cell r="J3275">
            <v>3200</v>
          </cell>
          <cell r="K3275">
            <v>5760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P11">
            <v>51924340.689999998</v>
          </cell>
        </row>
      </sheetData>
      <sheetData sheetId="1">
        <row r="11">
          <cell r="N11">
            <v>661048.62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x inventario"/>
    </sheetNames>
    <sheetDataSet>
      <sheetData sheetId="0">
        <row r="164">
          <cell r="G164">
            <v>810212.5404399999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49"/>
  <sheetViews>
    <sheetView tabSelected="1" zoomScale="84" zoomScaleNormal="84" workbookViewId="0">
      <selection activeCell="I21" sqref="I21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7" t="s">
        <v>8</v>
      </c>
      <c r="B1" s="27"/>
      <c r="C1" s="27"/>
    </row>
    <row r="2" spans="1:3" ht="15.75" x14ac:dyDescent="0.25">
      <c r="A2" s="28" t="s">
        <v>0</v>
      </c>
      <c r="B2" s="28"/>
      <c r="C2" s="28"/>
    </row>
    <row r="3" spans="1:3" ht="15.75" x14ac:dyDescent="0.25">
      <c r="A3" s="28" t="s">
        <v>1</v>
      </c>
      <c r="B3" s="28"/>
      <c r="C3" s="28"/>
    </row>
    <row r="4" spans="1:3" ht="15.75" x14ac:dyDescent="0.25">
      <c r="A4" s="29" t="s">
        <v>32</v>
      </c>
      <c r="B4" s="29"/>
      <c r="C4" s="29"/>
    </row>
    <row r="5" spans="1:3" ht="15.75" x14ac:dyDescent="0.25">
      <c r="A5" s="28" t="s">
        <v>2</v>
      </c>
      <c r="B5" s="28"/>
      <c r="C5" s="28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f>+'[1]P2 Presupuesto Aprobado-Ejec '!$B$11-'[1]P2 Presupuesto Aprobado-Ejec '!$P$11</f>
        <v>164399160.31</v>
      </c>
    </row>
    <row r="12" spans="1:3" x14ac:dyDescent="0.25">
      <c r="A12" s="5" t="s">
        <v>6</v>
      </c>
      <c r="B12" s="21"/>
      <c r="C12" s="22">
        <f>+'[2]BANCO CUENTA OPERATIVA'!$G$3245-'[3]EJECUCION CUENTA OPERATIVA'!$N$11+'[2]BANCO CUENTA OPERATIVA'!$J$3275+'[2]BANCO CUENTA OPERATIVA'!$K$3275+'[2]BANCO CUENTA OPERATIVA'!$J$3257+'[2]BANCO CUENTA OPERATIVA'!$K$3257</f>
        <v>1823356.0494000008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166222516.3594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f>+'[4]Aux inventario'!$G$164</f>
        <v>810212.5404399999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810212.5404399999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167032728.89984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  <c r="C23" s="10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/>
    </row>
    <row r="26" spans="1:3" x14ac:dyDescent="0.25">
      <c r="A26" s="5" t="s">
        <v>16</v>
      </c>
      <c r="B26" s="6"/>
      <c r="C26" s="10">
        <f>+'[2]BANCO CUENTA OPERATIVA'!$J$3275+'[2]BANCO CUENTA OPERATIVA'!$K$3275</f>
        <v>8960</v>
      </c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8960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v>216323501</v>
      </c>
    </row>
    <row r="35" spans="1:3" x14ac:dyDescent="0.25">
      <c r="A35" s="5" t="s">
        <v>22</v>
      </c>
      <c r="B35" s="6"/>
      <c r="C35" s="10"/>
    </row>
    <row r="36" spans="1:3" ht="16.5" customHeight="1" x14ac:dyDescent="0.25">
      <c r="A36" s="5" t="s">
        <v>23</v>
      </c>
      <c r="B36" s="6"/>
      <c r="C36" s="16">
        <f>+'[4]Aux inventario'!$G$164+'[2]BANCO CUENTA OPERATIVA'!$G$3245-'[3]EJECUCION CUENTA OPERATIVA'!$N$11-'[3]EJECUCION PRESUPUESTARIA'!$P$11+'[2]BANCO CUENTA OPERATIVA'!$J$3257+'[2]BANCO CUENTA OPERATIVA'!$K$3257</f>
        <v>-49299732.100159995</v>
      </c>
    </row>
    <row r="37" spans="1:3" ht="42.75" customHeight="1" x14ac:dyDescent="0.25">
      <c r="A37" s="5" t="s">
        <v>24</v>
      </c>
      <c r="B37" s="6"/>
      <c r="C37" s="17">
        <f>SUM(C34:C36)</f>
        <v>167023768.89984</v>
      </c>
    </row>
    <row r="38" spans="1:3" x14ac:dyDescent="0.25">
      <c r="A38" s="5"/>
      <c r="B38" s="6"/>
      <c r="C38" s="16"/>
    </row>
    <row r="39" spans="1:3" s="1" customFormat="1" ht="16.5" thickBot="1" x14ac:dyDescent="0.3">
      <c r="A39" s="8" t="s">
        <v>25</v>
      </c>
      <c r="B39" s="12"/>
      <c r="C39" s="13">
        <f>+C37+C31</f>
        <v>167032728.89984</v>
      </c>
    </row>
    <row r="40" spans="1:3" ht="15.75" thickTop="1" x14ac:dyDescent="0.25">
      <c r="A40" s="5"/>
      <c r="B40" s="6"/>
      <c r="C40" s="10"/>
    </row>
    <row r="41" spans="1:3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24" t="s">
        <v>28</v>
      </c>
      <c r="B43" s="26" t="s">
        <v>30</v>
      </c>
      <c r="C43" s="26"/>
    </row>
    <row r="44" spans="1:3" x14ac:dyDescent="0.25">
      <c r="A44" s="19" t="s">
        <v>29</v>
      </c>
      <c r="B44" s="25" t="s">
        <v>31</v>
      </c>
      <c r="C44" s="25"/>
    </row>
    <row r="45" spans="1:3" x14ac:dyDescent="0.25">
      <c r="A45" s="18"/>
      <c r="B45" s="20"/>
      <c r="C45" s="20"/>
    </row>
    <row r="46" spans="1:3" x14ac:dyDescent="0.25">
      <c r="A46" s="26" t="s">
        <v>26</v>
      </c>
      <c r="B46" s="26"/>
      <c r="C46" s="26"/>
    </row>
    <row r="47" spans="1:3" x14ac:dyDescent="0.25">
      <c r="A47" s="25" t="s">
        <v>27</v>
      </c>
      <c r="B47" s="25"/>
      <c r="C47" s="25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A1:C1"/>
    <mergeCell ref="A2:C2"/>
    <mergeCell ref="A3:C3"/>
    <mergeCell ref="A4:C4"/>
    <mergeCell ref="A5:C5"/>
    <mergeCell ref="B44:C44"/>
    <mergeCell ref="A46:C46"/>
    <mergeCell ref="A47:C47"/>
    <mergeCell ref="B43:C43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2025-05-01T19:00:57Z</cp:lastPrinted>
  <dcterms:created xsi:type="dcterms:W3CDTF">2019-09-05T19:42:56Z</dcterms:created>
  <dcterms:modified xsi:type="dcterms:W3CDTF">2025-05-06T17:12:04Z</dcterms:modified>
</cp:coreProperties>
</file>