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DA987EF6-1DE2-4DB6-A15B-CE50DC6ED474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17" i="1"/>
  <c r="C12" i="1"/>
  <c r="C11" i="1"/>
  <c r="C19" i="1" l="1"/>
  <c r="C31" i="1" l="1"/>
  <c r="C37" i="1" l="1"/>
  <c r="C39" i="1" s="1"/>
  <c r="C14" i="1" l="1"/>
  <c r="C21" i="1" s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<sst xmlns="http://schemas.openxmlformats.org/spreadsheetml/2006/main" count="34" uniqueCount="33">
  <si>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</si>
  <si>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</si>
  <si>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</si>
  <si>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</si>
  <si>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</si>
  <si>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</si>
  <si>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</si>
  <si>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</si>
  <si>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</si>
  <si>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</si>
  <si>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</si>
  <si>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</si>
  <si>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</si>
  <si>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</si>
  <si>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</si>
  <si>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</si>
  <si>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</si>
  <si>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</si>
  <si>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</si>
  <si>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</si>
  <si>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</si>
  <si>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</si>
  <si>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</si>
  <si>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</si>
  <si>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</si>
  <si>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</si>
  <si>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</si>
  <si>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</si>
  <si>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</si>
  <si>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</si>
  <si>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</si>
  <si>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</si>
  <si>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31 DE MAYO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</si>
</sst>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AUDITORIA\INFORME%20ABRIL%202025.xls" TargetMode="External"/><Relationship Id="rId1" Type="http://schemas.openxmlformats.org/officeDocument/2006/relationships/externalLinkPath" Target="/Users/jheredia/Desktop/DOCUMENTOS%20DE%20JUANA/2025/AUDITORIA/INFORM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UENTA%20UNICA\CONTROL%20CUENTA%20&#218;NICA%20FEBRERO%202025.xlsx" TargetMode="External"/><Relationship Id="rId1" Type="http://schemas.openxmlformats.org/officeDocument/2006/relationships/externalLinkPath" Target="/Users/jheredia/Desktop/DOCUMENTOS%20DE%20JUANA/2025/CUENTA%20UNICA/CONTROL%20CUENTA%20&#218;NICA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AppData\Local\Microsoft\Windows\INetCache\Content.Outlook\B91E0Q9K\Formulario%20de%20inventario%20MAYO%202025.xlsx" TargetMode="External"/><Relationship Id="rId1" Type="http://schemas.openxmlformats.org/officeDocument/2006/relationships/externalLinkPath" Target="Formulario%20de%20inventario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216323501</v>
          </cell>
          <cell r="P11">
            <v>67326673.909999996</v>
          </cell>
        </row>
      </sheetData>
      <sheetData sheetId="1">
        <row r="11">
          <cell r="N11">
            <v>855715.31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245">
          <cell r="G3245">
            <v>2447444.6694000009</v>
          </cell>
        </row>
        <row r="3265">
          <cell r="F3265">
            <v>28000</v>
          </cell>
        </row>
        <row r="3288">
          <cell r="F3288">
            <v>8960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64">
          <cell r="G164">
            <v>1462713.5512000001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F18" sqref="F18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5" t="s">
        <v>8</v>
      </c>
      <c r="B1" s="25"/>
      <c r="C1" s="25"/>
    </row>
    <row r="2" spans="1:3" ht="15.75" x14ac:dyDescent="0.25">
      <c r="A2" s="26" t="s">
        <v>0</v>
      </c>
      <c r="B2" s="26"/>
      <c r="C2" s="26"/>
    </row>
    <row r="3" spans="1:3" ht="15.75" x14ac:dyDescent="0.25">
      <c r="A3" s="26" t="s">
        <v>1</v>
      </c>
      <c r="B3" s="26"/>
      <c r="C3" s="26"/>
    </row>
    <row r="4" spans="1:3" ht="15.75" x14ac:dyDescent="0.25">
      <c r="A4" s="27" t="s">
        <v>32</v>
      </c>
      <c r="B4" s="27"/>
      <c r="C4" s="27"/>
    </row>
    <row r="5" spans="1:3" ht="15.75" x14ac:dyDescent="0.25">
      <c r="A5" s="26" t="s">
        <v>2</v>
      </c>
      <c r="B5" s="26"/>
      <c r="C5" s="26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PRESUPUESTARIA'!$B$11-'[1]EJECUCION PRESUPUESTARIA'!$P$11</f>
        <v>148996827.09</v>
      </c>
    </row>
    <row r="12" spans="1:3" x14ac:dyDescent="0.25">
      <c r="A12" s="5" t="s">
        <v>6</v>
      </c>
      <c r="B12" s="21"/>
      <c r="C12" s="22">
        <f>+'[2]BANCO CUENTA OPERATIVA'!$G$3245-'[1]EJECUCION CUENTA OPERATIVA'!$N$11+'[2]BANCO CUENTA OPERATIVA'!$F$3265+'[2]BANCO CUENTA OPERATIVA'!$F$3288</f>
        <v>1628689.3594000009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150625516.44940001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+'[3]Aux inventario'!$G$164</f>
        <v>1462713.5512000001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1462713.5512000001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152088230.00060001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/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v>216323501</v>
      </c>
    </row>
    <row r="35" spans="1:3" x14ac:dyDescent="0.25">
      <c r="A35" s="5" t="s">
        <v>22</v>
      </c>
      <c r="B35" s="6"/>
      <c r="C35" s="10"/>
    </row>
    <row r="36" spans="1:3" ht="16.5" customHeight="1" x14ac:dyDescent="0.25">
      <c r="A36" s="5" t="s">
        <v>23</v>
      </c>
      <c r="B36" s="6"/>
      <c r="C36" s="16">
        <f>+'[2]BANCO CUENTA OPERATIVA'!$G$3245+'[3]Aux inventario'!$G$164-'[1]EJECUCION PRESUPUESTARIA'!$P$11-'[1]EJECUCION CUENTA OPERATIVA'!$N$11+'[2]BANCO CUENTA OPERATIVA'!$F$3265+'[2]BANCO CUENTA OPERATIVA'!$F$3288</f>
        <v>-64235270.999399997</v>
      </c>
    </row>
    <row r="37" spans="1:3" ht="42.75" customHeight="1" x14ac:dyDescent="0.25">
      <c r="A37" s="5" t="s">
        <v>24</v>
      </c>
      <c r="B37" s="6"/>
      <c r="C37" s="17">
        <f>SUM(C34:C36)</f>
        <v>152088230.00060001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152088230.00060001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28</v>
      </c>
      <c r="B43" s="29" t="s">
        <v>30</v>
      </c>
      <c r="C43" s="29"/>
    </row>
    <row r="44" spans="1:3" x14ac:dyDescent="0.25">
      <c r="A44" s="19" t="s">
        <v>29</v>
      </c>
      <c r="B44" s="28" t="s">
        <v>31</v>
      </c>
      <c r="C44" s="28"/>
    </row>
    <row r="45" spans="1:3" x14ac:dyDescent="0.25">
      <c r="A45" s="18"/>
      <c r="B45" s="20"/>
      <c r="C45" s="20"/>
    </row>
    <row r="46" spans="1:3" x14ac:dyDescent="0.25">
      <c r="A46" s="29" t="s">
        <v>26</v>
      </c>
      <c r="B46" s="29"/>
      <c r="C46" s="29"/>
    </row>
    <row r="47" spans="1:3" x14ac:dyDescent="0.25">
      <c r="A47" s="28" t="s">
        <v>27</v>
      </c>
      <c r="B47" s="28"/>
      <c r="C47" s="28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2025-05-01T19:00:57Z</cp:lastPrinted>
  <dcterms:created xsi:type="dcterms:W3CDTF">2019-09-05T19:42:56Z</dcterms:created>
  <dcterms:modified xsi:type="dcterms:W3CDTF">2025-06-05T14:50:43Z</dcterms:modified>
</cp:coreProperties>
</file>