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DICIEMBRE\"/>
    </mc:Choice>
  </mc:AlternateContent>
  <xr:revisionPtr revIDLastSave="0" documentId="13_ncr:1_{D2610491-C436-4923-8829-00DA9D0599C9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5" i="1"/>
  <c r="C12" i="1"/>
  <c r="D12" i="1" s="1"/>
  <c r="C17" i="1"/>
  <c r="C11" i="1"/>
  <c r="C37" i="1" l="1"/>
  <c r="C39" i="1" l="1"/>
  <c r="C31" i="1"/>
  <c r="C19" i="1" l="1"/>
  <c r="C14" i="1" l="1"/>
  <c r="C21" i="1" s="1"/>
  <c r="D37" i="1" s="1"/>
  <c r="D39" i="1" l="1"/>
  <c r="E39" i="1" l="1"/>
</calcChain>
</file>

<file path=xl/sharedStrings.xml><?xml version="1.0" encoding="utf-8"?>
<sst xmlns="http://schemas.openxmlformats.org/spreadsheetml/2006/main" count="41" uniqueCount="39">
  <si>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</si>
  <si>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</si>
  <si>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</si>
  <si>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</si>
  <si>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</si>
  <si>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</si>
  <si>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</si>
  <si>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</si>
  <si>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</si>
  <si>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</si>
  <si>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</si>
  <si>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</si>
  <si>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</si>
  <si>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</si>
  <si>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</si>
  <si>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</si>
  <si>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</si>
  <si>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</si>
  <si>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</si>
  <si>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</si>
  <si>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</si>
  <si>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</si>
  <si>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</si>
  <si>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</si>
  <si>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</si>
  <si>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</si>
  <si>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</si>
  <si>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</si>
  <si>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</si>
  <si>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>PRESUPUESTO APROBADO MENOS TOTAL EJECUTADO EN EL AÑ0</t>
  </si>
  <si>
    <t>TOTAL RECIBIDO EXTRAPRESUPUESTARIO MENOS TOTAL EJECUCIÓN CUENTA OPERATIVA EN EL AÑO MAS DISPONIBLE INICIO PERIODO, MAS RETENCIONES DEL AÑO, NO PAGADAS</t>
  </si>
  <si>
    <t xml:space="preserve">TOTAL BIENES MUEBLES, INMUEBLES MÁS EL TOTAL BIENES DE CONSUMO </t>
  </si>
  <si>
    <t>RETENCIONES NO PAGADAS CUENTA OPERATIVA</t>
  </si>
  <si>
    <t>TOTAL INGRESOS EXTRAPRESUPUESTARIOS</t>
  </si>
  <si>
    <t>BIENES DE CONSUMO MENOS TOTAL GASTOS (REMUNERACIONES, CONTRATACION SERVICIOS, MATERIALES Y SUMINISTROS, TRANSFERENCIAS CORRIENTES, EJECUCION CUENTA OPERATIVA)MAS BALANCE INICIAL CUENTA OPERATIVA</t>
  </si>
  <si>
    <t xml:space="preserve"> Enc. Div. de Contabilidad</t>
  </si>
  <si>
    <t>Edwin Rafael Tejeda Ciprián</t>
  </si>
  <si>
    <t>Enc. Administrativo y Financiero</t>
  </si>
  <si>
    <t>AL 31 DE DICIEMBRE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</si>
</sst>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_);\(#,##0.0000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" fontId="15" fillId="0" borderId="0" xfId="0" applyNumberFormat="1" applyFont="1"/>
    <xf numFmtId="4" fontId="12" fillId="0" borderId="0" xfId="0" applyNumberFormat="1" applyFont="1"/>
    <xf numFmtId="43" fontId="7" fillId="0" borderId="0" xfId="1" applyFont="1" applyFill="1" applyBorder="1"/>
    <xf numFmtId="4" fontId="7" fillId="0" borderId="0" xfId="1" applyNumberFormat="1" applyFont="1" applyFill="1" applyBorder="1"/>
    <xf numFmtId="0" fontId="17" fillId="0" borderId="0" xfId="0" applyFont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43" fontId="0" fillId="0" borderId="0" xfId="0" applyNumberFormat="1"/>
    <xf numFmtId="43" fontId="17" fillId="0" borderId="0" xfId="0" applyNumberFormat="1" applyFont="1"/>
    <xf numFmtId="0" fontId="19" fillId="0" borderId="0" xfId="2" applyFont="1"/>
    <xf numFmtId="0" fontId="19" fillId="0" borderId="0" xfId="2" applyFont="1" applyAlignment="1">
      <alignment vertical="center"/>
    </xf>
    <xf numFmtId="0" fontId="18" fillId="0" borderId="0" xfId="0" applyFont="1"/>
    <xf numFmtId="4" fontId="18" fillId="0" borderId="0" xfId="1" applyNumberFormat="1" applyFont="1"/>
    <xf numFmtId="0" fontId="16" fillId="0" borderId="0" xfId="0" applyFont="1"/>
    <xf numFmtId="0" fontId="20" fillId="0" borderId="0" xfId="0" applyFont="1"/>
    <xf numFmtId="43" fontId="16" fillId="0" borderId="0" xfId="1" applyFont="1"/>
    <xf numFmtId="4" fontId="18" fillId="0" borderId="0" xfId="0" applyNumberFormat="1" applyFont="1"/>
    <xf numFmtId="4" fontId="17" fillId="0" borderId="0" xfId="0" applyNumberFormat="1" applyFont="1"/>
    <xf numFmtId="164" fontId="17" fillId="0" borderId="0" xfId="0" applyNumberFormat="1" applyFont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134076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AUDITORIA\INFORME%20DICIEMBRE%202025.xlsx" TargetMode="External"/><Relationship Id="rId1" Type="http://schemas.openxmlformats.org/officeDocument/2006/relationships/externalLinkPath" Target="/Users/jheredia/Desktop/DOCUMENTOS%20DE%20JUANA/2025/AUDITORIA/INFORM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OS%20DE%20JUANA\2025\CUENTA%20UNICA\CONTROL%20CUENTA%20&#218;NICA%20FEBRERO%202025.xlsx" TargetMode="External"/><Relationship Id="rId1" Type="http://schemas.openxmlformats.org/officeDocument/2006/relationships/externalLinkPath" Target="/Users/jheredia/Desktop/DOCUMENTOS%20DE%20JUANA/2025/CUENTA%20UNICA/CONTROL%20CUENTA%20&#218;NICA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AppData\Local\Microsoft\Windows\INetCache\Content.Outlook\B91E0Q9K\Formulario%20de%20inventario%20DICIEMBRE%202025.xlsx" TargetMode="External"/><Relationship Id="rId1" Type="http://schemas.openxmlformats.org/officeDocument/2006/relationships/externalLinkPath" Target="/Users/jheredia/AppData/Local/Microsoft/Windows/INetCache/Content.Outlook/B91E0Q9K/Formulario%20de%20inventario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P11">
            <v>189050773.88</v>
          </cell>
        </row>
        <row r="54">
          <cell r="P54">
            <v>3513584.2299999995</v>
          </cell>
        </row>
      </sheetData>
      <sheetData sheetId="1">
        <row r="11">
          <cell r="N11">
            <v>2639084.7400000002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  <sheetName val="BANCO CUENTA OPERATIVA (2)"/>
      <sheetName val="BANCO CUENTA OPERATIVA (3)"/>
    </sheetNames>
    <sheetDataSet>
      <sheetData sheetId="0">
        <row r="3245">
          <cell r="G3245">
            <v>2447444.6694000009</v>
          </cell>
        </row>
        <row r="3265">
          <cell r="F3265">
            <v>28000</v>
          </cell>
        </row>
        <row r="3288">
          <cell r="F3288">
            <v>8960</v>
          </cell>
        </row>
        <row r="3311">
          <cell r="E3311">
            <v>2500000</v>
          </cell>
        </row>
        <row r="3324">
          <cell r="F3324">
            <v>560</v>
          </cell>
        </row>
        <row r="3339">
          <cell r="F3339">
            <v>560</v>
          </cell>
        </row>
        <row r="3369">
          <cell r="E3369">
            <v>3000000</v>
          </cell>
        </row>
        <row r="3372">
          <cell r="G3372">
            <v>5346439.9300000006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x inventario"/>
    </sheetNames>
    <sheetDataSet>
      <sheetData sheetId="0">
        <row r="180">
          <cell r="G180">
            <v>1613242.0582000003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P49"/>
  <sheetViews>
    <sheetView tabSelected="1" topLeftCell="A15" zoomScale="84" zoomScaleNormal="84" workbookViewId="0">
      <selection activeCell="D42" sqref="D42"/>
    </sheetView>
  </sheetViews>
  <sheetFormatPr baseColWidth="10" defaultColWidth="11.42578125" defaultRowHeight="15" x14ac:dyDescent="0.25"/>
  <cols>
    <col min="1" max="1" width="54.42578125" customWidth="1"/>
    <col min="2" max="2" width="13.7109375" style="2" customWidth="1"/>
    <col min="3" max="3" width="21.5703125" style="3" customWidth="1"/>
    <col min="4" max="4" width="32.28515625" style="35" customWidth="1"/>
    <col min="5" max="5" width="13.5703125" bestFit="1" customWidth="1"/>
    <col min="6" max="7" width="14.7109375" bestFit="1" customWidth="1"/>
    <col min="13" max="13" width="15" bestFit="1" customWidth="1"/>
    <col min="14" max="14" width="18.5703125" customWidth="1"/>
    <col min="16" max="16" width="14.42578125" bestFit="1" customWidth="1"/>
  </cols>
  <sheetData>
    <row r="1" spans="1:16" ht="18" x14ac:dyDescent="0.25">
      <c r="A1" s="43" t="s">
        <v>8</v>
      </c>
      <c r="B1" s="43"/>
      <c r="C1" s="43"/>
      <c r="D1" s="33"/>
    </row>
    <row r="2" spans="1:16" ht="18" x14ac:dyDescent="0.25">
      <c r="A2" s="44" t="s">
        <v>0</v>
      </c>
      <c r="B2" s="44"/>
      <c r="C2" s="44"/>
      <c r="D2" s="33"/>
    </row>
    <row r="3" spans="1:16" ht="18" x14ac:dyDescent="0.25">
      <c r="A3" s="44" t="s">
        <v>1</v>
      </c>
      <c r="B3" s="44"/>
      <c r="C3" s="44"/>
      <c r="D3" s="33"/>
    </row>
    <row r="4" spans="1:16" ht="18" x14ac:dyDescent="0.25">
      <c r="A4" s="45" t="s">
        <v>38</v>
      </c>
      <c r="B4" s="45"/>
      <c r="C4" s="45"/>
      <c r="D4" s="34"/>
    </row>
    <row r="5" spans="1:16" ht="18" x14ac:dyDescent="0.25">
      <c r="A5" s="44" t="s">
        <v>2</v>
      </c>
      <c r="B5" s="44"/>
      <c r="C5" s="44"/>
      <c r="D5" s="33"/>
    </row>
    <row r="6" spans="1:16" x14ac:dyDescent="0.25">
      <c r="A6" s="5"/>
      <c r="B6" s="6"/>
      <c r="C6" s="7"/>
    </row>
    <row r="7" spans="1:16" x14ac:dyDescent="0.25">
      <c r="A7" s="5"/>
      <c r="B7" s="6"/>
      <c r="C7" s="7"/>
    </row>
    <row r="8" spans="1:16" ht="15.75" x14ac:dyDescent="0.25">
      <c r="A8" s="8" t="s">
        <v>3</v>
      </c>
      <c r="B8" s="6"/>
      <c r="C8" s="7"/>
    </row>
    <row r="9" spans="1:16" x14ac:dyDescent="0.25">
      <c r="A9" s="5"/>
      <c r="B9" s="6"/>
      <c r="C9" s="7"/>
    </row>
    <row r="10" spans="1:16" x14ac:dyDescent="0.25">
      <c r="A10" s="9" t="s">
        <v>4</v>
      </c>
      <c r="B10" s="6"/>
      <c r="C10" s="7"/>
    </row>
    <row r="11" spans="1:16" x14ac:dyDescent="0.25">
      <c r="A11" s="5" t="s">
        <v>5</v>
      </c>
      <c r="B11" s="6"/>
      <c r="C11" s="10">
        <f>+C34-'[1]EJECUCION PRESUPUESTARIA'!$P$11</f>
        <v>27272727.120000005</v>
      </c>
      <c r="E11" s="21" t="s">
        <v>29</v>
      </c>
      <c r="F11" s="21"/>
      <c r="G11" s="21"/>
      <c r="H11" s="21"/>
      <c r="I11" s="21"/>
      <c r="J11" s="21"/>
      <c r="K11" s="21"/>
      <c r="L11" s="21"/>
    </row>
    <row r="12" spans="1:16" x14ac:dyDescent="0.25">
      <c r="A12" s="5" t="s">
        <v>6</v>
      </c>
      <c r="B12" s="26"/>
      <c r="C12" s="27">
        <f>+'[2]BANCO CUENTA OPERATIVA'!$G$3245+'[2]BANCO CUENTA OPERATIVA'!$E$3311+'[2]BANCO CUENTA OPERATIVA'!$E$3369-'[1]EJECUCION CUENTA OPERATIVA'!$N$11+'[2]BANCO CUENTA OPERATIVA'!$F$3265+'[2]BANCO CUENTA OPERATIVA'!$F$3288+'[2]BANCO CUENTA OPERATIVA'!$F$3324+'[2]BANCO CUENTA OPERATIVA'!$F$3339</f>
        <v>5346439.9294000007</v>
      </c>
      <c r="D12" s="32">
        <f>+C12-'[2]BANCO CUENTA OPERATIVA'!$G$3372</f>
        <v>-5.9999991208314896E-4</v>
      </c>
      <c r="E12" s="46" t="s">
        <v>30</v>
      </c>
      <c r="F12" s="46"/>
      <c r="G12" s="46"/>
      <c r="H12" s="46"/>
      <c r="I12" s="46"/>
      <c r="J12" s="46"/>
      <c r="K12" s="46"/>
      <c r="L12" s="46"/>
      <c r="M12" s="31"/>
      <c r="N12" s="2"/>
      <c r="P12" s="2"/>
    </row>
    <row r="13" spans="1:16" x14ac:dyDescent="0.25">
      <c r="A13" s="5"/>
      <c r="B13" s="26"/>
      <c r="C13" s="27"/>
      <c r="D13" s="32"/>
      <c r="E13" s="46"/>
      <c r="F13" s="46"/>
      <c r="G13" s="46"/>
      <c r="H13" s="46"/>
      <c r="I13" s="46"/>
      <c r="J13" s="46"/>
      <c r="K13" s="46"/>
      <c r="L13" s="46"/>
      <c r="N13" s="31"/>
      <c r="P13" s="2"/>
    </row>
    <row r="14" spans="1:16" x14ac:dyDescent="0.25">
      <c r="A14" s="9" t="s">
        <v>7</v>
      </c>
      <c r="B14" s="6"/>
      <c r="C14" s="11">
        <f>SUM(C11:C12)</f>
        <v>32619167.049400005</v>
      </c>
      <c r="D14" s="32"/>
      <c r="E14" s="21"/>
      <c r="F14" s="21"/>
      <c r="G14" s="21"/>
      <c r="H14" s="21"/>
      <c r="I14" s="21"/>
      <c r="J14" s="21"/>
      <c r="K14" s="21"/>
      <c r="L14" s="21"/>
    </row>
    <row r="15" spans="1:16" x14ac:dyDescent="0.25">
      <c r="A15" s="5" t="s">
        <v>8</v>
      </c>
      <c r="B15" s="6"/>
      <c r="C15" s="10"/>
      <c r="D15" s="28"/>
      <c r="E15" s="21"/>
      <c r="F15" s="21"/>
      <c r="G15" s="21"/>
      <c r="H15" s="21"/>
      <c r="I15" s="21"/>
      <c r="J15" s="21"/>
      <c r="K15" s="21"/>
      <c r="L15" s="21"/>
    </row>
    <row r="16" spans="1:16" x14ac:dyDescent="0.25">
      <c r="A16" s="9" t="s">
        <v>9</v>
      </c>
      <c r="B16" s="6"/>
      <c r="C16" s="10"/>
      <c r="E16" s="21"/>
      <c r="F16" s="21"/>
      <c r="G16" s="21"/>
      <c r="H16" s="21"/>
      <c r="I16" s="21"/>
      <c r="J16" s="21"/>
      <c r="K16" s="21"/>
      <c r="L16" s="21"/>
    </row>
    <row r="17" spans="1:13" x14ac:dyDescent="0.25">
      <c r="A17" s="5" t="s">
        <v>10</v>
      </c>
      <c r="B17" s="6"/>
      <c r="C17" s="3">
        <f>+'[3]Aux inventario'!$G$180+'[1]EJECUCION PRESUPUESTARIA'!$P$54</f>
        <v>5126826.2882000003</v>
      </c>
      <c r="D17" s="36"/>
      <c r="E17" s="21" t="s">
        <v>31</v>
      </c>
      <c r="F17" s="21"/>
      <c r="G17" s="21"/>
      <c r="H17" s="21"/>
      <c r="I17" s="21"/>
      <c r="J17" s="21"/>
      <c r="K17" s="21"/>
      <c r="L17" s="21"/>
      <c r="M17" s="31"/>
    </row>
    <row r="18" spans="1:13" x14ac:dyDescent="0.25">
      <c r="A18" s="5" t="s">
        <v>11</v>
      </c>
      <c r="B18" s="6"/>
      <c r="C18" s="10"/>
      <c r="E18" s="21"/>
      <c r="F18" s="21"/>
      <c r="G18" s="21"/>
      <c r="H18" s="21"/>
      <c r="I18" s="21"/>
      <c r="J18" s="21"/>
      <c r="K18" s="21"/>
      <c r="L18" s="21"/>
    </row>
    <row r="19" spans="1:13" x14ac:dyDescent="0.25">
      <c r="A19" s="9" t="s">
        <v>12</v>
      </c>
      <c r="B19" s="6"/>
      <c r="C19" s="11">
        <f>SUM(C17:C18)</f>
        <v>5126826.2882000003</v>
      </c>
      <c r="E19" s="21"/>
      <c r="F19" s="21"/>
      <c r="G19" s="21"/>
      <c r="H19" s="21"/>
      <c r="I19" s="21"/>
      <c r="J19" s="21"/>
      <c r="K19" s="21"/>
      <c r="L19" s="21"/>
    </row>
    <row r="20" spans="1:13" x14ac:dyDescent="0.25">
      <c r="A20" s="5"/>
      <c r="B20" s="6"/>
      <c r="C20" s="10"/>
      <c r="E20" s="21"/>
      <c r="F20" s="21"/>
      <c r="G20" s="21"/>
      <c r="H20" s="21"/>
      <c r="I20" s="21"/>
      <c r="J20" s="21"/>
      <c r="K20" s="21"/>
      <c r="L20" s="21"/>
    </row>
    <row r="21" spans="1:13" s="1" customFormat="1" ht="16.5" thickBot="1" x14ac:dyDescent="0.3">
      <c r="A21" s="8" t="s">
        <v>13</v>
      </c>
      <c r="B21" s="12"/>
      <c r="C21" s="13">
        <f>+C14+C19</f>
        <v>37745993.337600008</v>
      </c>
      <c r="D21" s="37"/>
      <c r="E21" s="22"/>
      <c r="F21" s="22"/>
      <c r="G21" s="22"/>
      <c r="H21" s="22"/>
      <c r="I21" s="22"/>
      <c r="J21" s="22"/>
      <c r="K21" s="22"/>
      <c r="L21" s="22"/>
    </row>
    <row r="22" spans="1:13" s="1" customFormat="1" ht="16.5" thickTop="1" x14ac:dyDescent="0.25">
      <c r="A22" s="8"/>
      <c r="B22" s="12"/>
      <c r="C22" s="14"/>
      <c r="D22" s="37"/>
      <c r="E22" s="22"/>
      <c r="F22" s="22"/>
      <c r="G22" s="22"/>
      <c r="H22" s="22"/>
      <c r="I22" s="22"/>
      <c r="J22" s="22"/>
      <c r="K22" s="22"/>
      <c r="L22" s="22"/>
    </row>
    <row r="23" spans="1:13" ht="15.75" x14ac:dyDescent="0.25">
      <c r="A23" s="8" t="s">
        <v>14</v>
      </c>
      <c r="B23" s="6"/>
      <c r="C23" s="10"/>
      <c r="E23" s="21"/>
      <c r="F23" s="21"/>
      <c r="G23" s="21"/>
      <c r="H23" s="21"/>
      <c r="I23" s="21"/>
      <c r="J23" s="21"/>
      <c r="K23" s="25"/>
      <c r="L23" s="21"/>
    </row>
    <row r="24" spans="1:13" x14ac:dyDescent="0.25">
      <c r="A24" s="5"/>
      <c r="B24" s="6"/>
      <c r="C24" s="10"/>
      <c r="E24" s="21"/>
      <c r="F24" s="21"/>
      <c r="G24" s="25"/>
      <c r="H24" s="21"/>
      <c r="I24" s="21"/>
      <c r="J24" s="21"/>
      <c r="K24" s="21"/>
      <c r="L24" s="21"/>
    </row>
    <row r="25" spans="1:13" x14ac:dyDescent="0.25">
      <c r="A25" s="9" t="s">
        <v>15</v>
      </c>
      <c r="B25" s="6"/>
      <c r="C25" s="10"/>
      <c r="E25" s="21"/>
      <c r="F25" s="21"/>
      <c r="G25" s="21"/>
      <c r="H25" s="21"/>
      <c r="I25" s="21"/>
      <c r="J25" s="21"/>
      <c r="K25" s="21"/>
      <c r="L25" s="21"/>
    </row>
    <row r="26" spans="1:13" x14ac:dyDescent="0.25">
      <c r="A26" s="5" t="s">
        <v>16</v>
      </c>
      <c r="B26" s="6"/>
      <c r="C26" s="10"/>
      <c r="E26" s="21" t="s">
        <v>32</v>
      </c>
      <c r="F26" s="21"/>
      <c r="G26" s="21"/>
      <c r="H26" s="21"/>
      <c r="I26" s="21"/>
      <c r="J26" s="21"/>
      <c r="K26" s="21"/>
      <c r="L26" s="21"/>
    </row>
    <row r="27" spans="1:13" x14ac:dyDescent="0.25">
      <c r="A27" s="5"/>
      <c r="B27" s="6"/>
      <c r="C27" s="10"/>
      <c r="E27" s="25"/>
      <c r="F27" s="21"/>
      <c r="G27" s="21"/>
      <c r="H27" s="21"/>
      <c r="I27" s="21"/>
      <c r="J27" s="21"/>
      <c r="K27" s="21"/>
      <c r="L27" s="21"/>
    </row>
    <row r="28" spans="1:13" x14ac:dyDescent="0.25">
      <c r="A28" s="9" t="s">
        <v>17</v>
      </c>
      <c r="B28" s="6"/>
      <c r="C28" s="10"/>
      <c r="E28" s="21"/>
      <c r="F28" s="21"/>
      <c r="G28" s="21"/>
      <c r="H28" s="21"/>
      <c r="I28" s="21"/>
      <c r="J28" s="21"/>
      <c r="K28" s="21"/>
      <c r="L28" s="21"/>
    </row>
    <row r="29" spans="1:13" x14ac:dyDescent="0.25">
      <c r="A29" s="5" t="s">
        <v>18</v>
      </c>
      <c r="B29" s="6"/>
      <c r="C29" s="10"/>
      <c r="E29" s="21"/>
      <c r="F29" s="21"/>
      <c r="G29" s="21"/>
      <c r="H29" s="21"/>
      <c r="I29" s="21"/>
      <c r="J29" s="21"/>
      <c r="K29" s="21"/>
      <c r="L29" s="21"/>
    </row>
    <row r="30" spans="1:13" x14ac:dyDescent="0.25">
      <c r="A30" s="5"/>
      <c r="B30" s="6"/>
      <c r="C30" s="10"/>
      <c r="E30" s="21"/>
      <c r="F30" s="21"/>
      <c r="G30" s="21"/>
      <c r="H30" s="21"/>
      <c r="I30" s="21"/>
      <c r="J30" s="21"/>
      <c r="K30" s="21"/>
      <c r="L30" s="21"/>
    </row>
    <row r="31" spans="1:13" s="4" customFormat="1" x14ac:dyDescent="0.25">
      <c r="A31" s="9" t="s">
        <v>19</v>
      </c>
      <c r="B31" s="15"/>
      <c r="C31" s="29">
        <f>SUM(C26:C30)</f>
        <v>0</v>
      </c>
      <c r="D31" s="38"/>
      <c r="E31" s="23"/>
      <c r="F31" s="23"/>
      <c r="G31" s="23"/>
      <c r="H31" s="23"/>
      <c r="I31" s="23"/>
      <c r="J31" s="23"/>
      <c r="K31" s="23"/>
      <c r="L31" s="23"/>
    </row>
    <row r="32" spans="1:13" x14ac:dyDescent="0.25">
      <c r="A32" s="5"/>
      <c r="B32" s="6"/>
      <c r="C32" s="10"/>
      <c r="E32" s="21"/>
      <c r="F32" s="21"/>
      <c r="G32" s="21"/>
      <c r="H32" s="21"/>
      <c r="I32" s="21"/>
      <c r="J32" s="21"/>
      <c r="K32" s="21"/>
      <c r="L32" s="21"/>
    </row>
    <row r="33" spans="1:13" s="1" customFormat="1" ht="15.75" x14ac:dyDescent="0.25">
      <c r="A33" s="8" t="s">
        <v>20</v>
      </c>
      <c r="B33" s="12"/>
      <c r="C33" s="14"/>
      <c r="D33" s="37"/>
      <c r="E33" s="22"/>
      <c r="F33" s="22"/>
      <c r="G33" s="22"/>
      <c r="H33" s="22"/>
      <c r="I33" s="22"/>
      <c r="J33" s="22"/>
      <c r="K33" s="22"/>
      <c r="L33" s="22"/>
    </row>
    <row r="34" spans="1:13" x14ac:dyDescent="0.25">
      <c r="A34" s="5" t="s">
        <v>21</v>
      </c>
      <c r="B34" s="6"/>
      <c r="C34" s="10">
        <v>216323501</v>
      </c>
      <c r="E34" s="21" t="s">
        <v>21</v>
      </c>
      <c r="F34" s="21"/>
      <c r="G34" s="21"/>
      <c r="H34" s="21"/>
      <c r="I34" s="21"/>
      <c r="J34" s="21"/>
      <c r="K34" s="21"/>
      <c r="L34" s="21"/>
    </row>
    <row r="35" spans="1:13" x14ac:dyDescent="0.25">
      <c r="A35" s="5" t="s">
        <v>22</v>
      </c>
      <c r="B35" s="6"/>
      <c r="C35" s="10">
        <f>+'[2]BANCO CUENTA OPERATIVA'!$E$3369+'[2]BANCO CUENTA OPERATIVA'!$E$3311</f>
        <v>5500000</v>
      </c>
      <c r="E35" s="21" t="s">
        <v>33</v>
      </c>
      <c r="F35" s="21"/>
      <c r="G35" s="21"/>
      <c r="H35" s="21"/>
      <c r="I35" s="21"/>
      <c r="J35" s="21"/>
      <c r="K35" s="21"/>
      <c r="L35" s="21"/>
      <c r="M35" s="31"/>
    </row>
    <row r="36" spans="1:13" ht="16.5" customHeight="1" x14ac:dyDescent="0.25">
      <c r="A36" s="5" t="s">
        <v>23</v>
      </c>
      <c r="B36" s="6"/>
      <c r="C36" s="16">
        <f>+'[2]BANCO CUENTA OPERATIVA'!$G$3245+'[3]Aux inventario'!$G$180-'[1]EJECUCION PRESUPUESTARIA'!$P$11+'[1]EJECUCION PRESUPUESTARIA'!$P$54-'[1]EJECUCION CUENTA OPERATIVA'!$N$11+'[2]BANCO CUENTA OPERATIVA'!$F$3265+'[2]BANCO CUENTA OPERATIVA'!$F$3288+'[2]BANCO CUENTA OPERATIVA'!$F$3324+'[2]BANCO CUENTA OPERATIVA'!$F$3339</f>
        <v>-184077507.66240001</v>
      </c>
      <c r="E36" s="46" t="s">
        <v>34</v>
      </c>
      <c r="F36" s="46"/>
      <c r="G36" s="46"/>
      <c r="H36" s="46"/>
      <c r="I36" s="46"/>
      <c r="J36" s="46"/>
      <c r="K36" s="46"/>
      <c r="L36" s="46"/>
    </row>
    <row r="37" spans="1:13" ht="42.75" customHeight="1" x14ac:dyDescent="0.25">
      <c r="A37" s="5" t="s">
        <v>24</v>
      </c>
      <c r="B37" s="6"/>
      <c r="C37" s="17">
        <f>SUM(C34:C36)</f>
        <v>37745993.337599993</v>
      </c>
      <c r="D37" s="42">
        <f>+C21-C37</f>
        <v>0</v>
      </c>
      <c r="E37" s="46"/>
      <c r="F37" s="46"/>
      <c r="G37" s="46"/>
      <c r="H37" s="46"/>
      <c r="I37" s="46"/>
      <c r="J37" s="46"/>
      <c r="K37" s="46"/>
      <c r="L37" s="46"/>
    </row>
    <row r="38" spans="1:13" x14ac:dyDescent="0.25">
      <c r="A38" s="5"/>
      <c r="B38" s="6"/>
      <c r="C38" s="16"/>
      <c r="D38" s="21"/>
    </row>
    <row r="39" spans="1:13" s="1" customFormat="1" ht="16.5" thickBot="1" x14ac:dyDescent="0.3">
      <c r="A39" s="8" t="s">
        <v>25</v>
      </c>
      <c r="B39" s="12"/>
      <c r="C39" s="13">
        <f>+C37+C31</f>
        <v>37745993.337599993</v>
      </c>
      <c r="D39" s="41">
        <f>+C21-C39</f>
        <v>0</v>
      </c>
      <c r="E39" s="24">
        <f>+C39-C21</f>
        <v>0</v>
      </c>
      <c r="F39" s="39"/>
    </row>
    <row r="40" spans="1:13" ht="15.75" thickTop="1" x14ac:dyDescent="0.25">
      <c r="A40" s="5"/>
      <c r="B40" s="6"/>
      <c r="C40" s="10"/>
      <c r="D40" s="21"/>
      <c r="E40" s="3"/>
    </row>
    <row r="41" spans="1:13" x14ac:dyDescent="0.25">
      <c r="A41" s="5"/>
      <c r="B41" s="6"/>
      <c r="C41" s="10"/>
      <c r="D41" s="40"/>
    </row>
    <row r="42" spans="1:13" x14ac:dyDescent="0.25">
      <c r="A42" s="5"/>
      <c r="B42" s="6"/>
      <c r="C42" s="10"/>
    </row>
    <row r="43" spans="1:13" x14ac:dyDescent="0.25">
      <c r="A43" s="30" t="s">
        <v>28</v>
      </c>
      <c r="B43" s="48" t="s">
        <v>36</v>
      </c>
      <c r="C43" s="48"/>
      <c r="G43" s="3"/>
    </row>
    <row r="44" spans="1:13" x14ac:dyDescent="0.25">
      <c r="A44" s="19" t="s">
        <v>35</v>
      </c>
      <c r="B44" s="47" t="s">
        <v>37</v>
      </c>
      <c r="C44" s="47"/>
    </row>
    <row r="45" spans="1:13" x14ac:dyDescent="0.25">
      <c r="A45" s="18"/>
      <c r="B45" s="20"/>
      <c r="C45" s="20"/>
    </row>
    <row r="46" spans="1:13" x14ac:dyDescent="0.25">
      <c r="A46" s="48" t="s">
        <v>26</v>
      </c>
      <c r="B46" s="48"/>
      <c r="C46" s="48"/>
    </row>
    <row r="47" spans="1:13" x14ac:dyDescent="0.25">
      <c r="A47" s="47" t="s">
        <v>27</v>
      </c>
      <c r="B47" s="47"/>
      <c r="C47" s="47"/>
    </row>
    <row r="48" spans="1:1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11">
    <mergeCell ref="E12:L13"/>
    <mergeCell ref="E36:L37"/>
    <mergeCell ref="B44:C44"/>
    <mergeCell ref="A46:C46"/>
    <mergeCell ref="A47:C47"/>
    <mergeCell ref="B43:C43"/>
    <mergeCell ref="A1:C1"/>
    <mergeCell ref="A2:C2"/>
    <mergeCell ref="A3:C3"/>
    <mergeCell ref="A4:C4"/>
    <mergeCell ref="A5:C5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2026-01-16T18:58:51Z</cp:lastPrinted>
  <dcterms:created xsi:type="dcterms:W3CDTF">2019-09-05T19:42:56Z</dcterms:created>
  <dcterms:modified xsi:type="dcterms:W3CDTF">2026-01-16T18:59:34Z</dcterms:modified>
</cp:coreProperties>
</file>