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OS DE JUANA\2026\INFORMACIONES PARA LA OAI\ENERO\"/>
    </mc:Choice>
  </mc:AlternateContent>
  <xr:revisionPtr revIDLastSave="0" documentId="13_ncr:1_{5CF7B187-01BC-48B3-B5AC-330F73547BE2}" xr6:coauthVersionLast="47" xr6:coauthVersionMax="47" xr10:uidLastSave="{00000000-0000-0000-0000-000000000000}"/>
  <bookViews>
    <workbookView xWindow="-120" yWindow="-120" windowWidth="29040" windowHeight="15840" tabRatio="484" xr2:uid="{B1942FB6-5C7E-419E-86DA-160513491063}"/>
  </bookViews>
  <sheets>
    <sheet name="EJECUCION PRESUPUESTARIA" sheetId="2" r:id="rId1"/>
  </sheets>
  <definedNames>
    <definedName name="_xlnm.Print_Area" localSheetId="0">'EJECUCION PRESUPUESTARIA'!$A$1:$P$103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1" i="2" l="1"/>
  <c r="K81" i="2"/>
  <c r="J81" i="2"/>
  <c r="I81" i="2"/>
  <c r="H81" i="2"/>
  <c r="G81" i="2"/>
  <c r="F81" i="2"/>
  <c r="E81" i="2"/>
  <c r="D81" i="2"/>
  <c r="C81" i="2"/>
  <c r="B81" i="2"/>
  <c r="P78" i="2"/>
  <c r="K78" i="2"/>
  <c r="J78" i="2"/>
  <c r="I78" i="2"/>
  <c r="H78" i="2"/>
  <c r="G78" i="2"/>
  <c r="F78" i="2"/>
  <c r="E78" i="2"/>
  <c r="D78" i="2"/>
  <c r="C78" i="2"/>
  <c r="B78" i="2"/>
  <c r="C75" i="2"/>
  <c r="C74" i="2" s="1"/>
  <c r="B75" i="2"/>
  <c r="B74" i="2" s="1"/>
  <c r="P74" i="2"/>
  <c r="K74" i="2"/>
  <c r="J74" i="2"/>
  <c r="I74" i="2"/>
  <c r="H74" i="2"/>
  <c r="G74" i="2"/>
  <c r="F74" i="2"/>
  <c r="E74" i="2"/>
  <c r="D74" i="2"/>
  <c r="P73" i="2"/>
  <c r="P72" i="2"/>
  <c r="P70" i="2" s="1"/>
  <c r="P71" i="2"/>
  <c r="K70" i="2"/>
  <c r="J70" i="2"/>
  <c r="I70" i="2"/>
  <c r="H70" i="2"/>
  <c r="G70" i="2"/>
  <c r="F70" i="2"/>
  <c r="E70" i="2"/>
  <c r="D70" i="2"/>
  <c r="C70" i="2"/>
  <c r="B70" i="2"/>
  <c r="P69" i="2"/>
  <c r="P68" i="2"/>
  <c r="P67" i="2" s="1"/>
  <c r="K67" i="2"/>
  <c r="J67" i="2"/>
  <c r="I67" i="2"/>
  <c r="H67" i="2"/>
  <c r="G67" i="2"/>
  <c r="F67" i="2"/>
  <c r="E67" i="2"/>
  <c r="D67" i="2"/>
  <c r="C67" i="2"/>
  <c r="B67" i="2"/>
  <c r="P66" i="2"/>
  <c r="P65" i="2"/>
  <c r="P64" i="2"/>
  <c r="P63" i="2"/>
  <c r="P62" i="2" s="1"/>
  <c r="O62" i="2"/>
  <c r="M62" i="2"/>
  <c r="K62" i="2"/>
  <c r="K52" i="2" s="1"/>
  <c r="J62" i="2"/>
  <c r="I62" i="2"/>
  <c r="H62" i="2"/>
  <c r="G62" i="2"/>
  <c r="G52" i="2" s="1"/>
  <c r="F62" i="2"/>
  <c r="E62" i="2"/>
  <c r="E52" i="2" s="1"/>
  <c r="D62" i="2"/>
  <c r="C62" i="2"/>
  <c r="B62" i="2"/>
  <c r="P61" i="2"/>
  <c r="P60" i="2"/>
  <c r="P59" i="2"/>
  <c r="P58" i="2"/>
  <c r="P57" i="2"/>
  <c r="P56" i="2"/>
  <c r="P55" i="2"/>
  <c r="P54" i="2"/>
  <c r="P53" i="2"/>
  <c r="O52" i="2"/>
  <c r="N52" i="2"/>
  <c r="M52" i="2"/>
  <c r="L52" i="2"/>
  <c r="J52" i="2"/>
  <c r="I52" i="2"/>
  <c r="H52" i="2"/>
  <c r="F52" i="2"/>
  <c r="D52" i="2"/>
  <c r="C52" i="2"/>
  <c r="B52" i="2"/>
  <c r="P51" i="2"/>
  <c r="P50" i="2"/>
  <c r="P49" i="2"/>
  <c r="P48" i="2"/>
  <c r="P47" i="2"/>
  <c r="P46" i="2"/>
  <c r="P45" i="2"/>
  <c r="K45" i="2"/>
  <c r="J45" i="2"/>
  <c r="I45" i="2"/>
  <c r="H45" i="2"/>
  <c r="G45" i="2"/>
  <c r="F45" i="2"/>
  <c r="E45" i="2"/>
  <c r="D45" i="2"/>
  <c r="C45" i="2"/>
  <c r="B45" i="2"/>
  <c r="P44" i="2"/>
  <c r="P43" i="2"/>
  <c r="P42" i="2"/>
  <c r="P41" i="2"/>
  <c r="P40" i="2"/>
  <c r="P39" i="2"/>
  <c r="P38" i="2"/>
  <c r="P37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P35" i="2"/>
  <c r="P34" i="2"/>
  <c r="P33" i="2"/>
  <c r="P32" i="2"/>
  <c r="P31" i="2"/>
  <c r="P30" i="2"/>
  <c r="P29" i="2"/>
  <c r="P28" i="2"/>
  <c r="P27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P25" i="2"/>
  <c r="P24" i="2"/>
  <c r="P23" i="2"/>
  <c r="P22" i="2"/>
  <c r="P21" i="2"/>
  <c r="P20" i="2"/>
  <c r="P19" i="2"/>
  <c r="P18" i="2"/>
  <c r="P17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P15" i="2"/>
  <c r="P14" i="2"/>
  <c r="P13" i="2"/>
  <c r="P12" i="2"/>
  <c r="P11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G9" i="2" l="1"/>
  <c r="G83" i="2" s="1"/>
  <c r="I9" i="2"/>
  <c r="I83" i="2" s="1"/>
  <c r="E9" i="2"/>
  <c r="E83" i="2" s="1"/>
  <c r="F9" i="2"/>
  <c r="F83" i="2" s="1"/>
  <c r="P52" i="2"/>
  <c r="M9" i="2"/>
  <c r="M83" i="2" s="1"/>
  <c r="D9" i="2"/>
  <c r="D83" i="2" s="1"/>
  <c r="P10" i="2"/>
  <c r="K9" i="2"/>
  <c r="K83" i="2" s="1"/>
  <c r="P36" i="2"/>
  <c r="P26" i="2"/>
  <c r="H9" i="2"/>
  <c r="H83" i="2" s="1"/>
  <c r="J9" i="2"/>
  <c r="J83" i="2" s="1"/>
  <c r="L9" i="2"/>
  <c r="L83" i="2" s="1"/>
  <c r="N9" i="2"/>
  <c r="N83" i="2" s="1"/>
  <c r="O9" i="2"/>
  <c r="O83" i="2" s="1"/>
  <c r="P16" i="2"/>
  <c r="B9" i="2"/>
  <c r="B83" i="2" s="1"/>
  <c r="C9" i="2"/>
  <c r="C83" i="2" s="1"/>
  <c r="P9" i="2" l="1"/>
  <c r="P83" i="2" s="1"/>
</calcChain>
</file>

<file path=xl/sharedStrings.xml><?xml version="1.0" encoding="utf-8"?>
<sst xmlns="http://schemas.openxmlformats.org/spreadsheetml/2006/main" count="116" uniqueCount="116">
  <si>
    <t>BIBLIOTECA NACIONAL PEDRO HENRÍQUEZ UREÑA</t>
  </si>
  <si>
    <t>MINISTERIO DE CULTURA</t>
  </si>
  <si>
    <t>Marzo</t>
  </si>
  <si>
    <t>Abril</t>
  </si>
  <si>
    <t>Mayo</t>
  </si>
  <si>
    <t>Julio</t>
  </si>
  <si>
    <t>Septiembre</t>
  </si>
  <si>
    <t>Octubre</t>
  </si>
  <si>
    <t>Diciembre</t>
  </si>
  <si>
    <t>Rafael Peralta Romero</t>
  </si>
  <si>
    <t>Director General</t>
  </si>
  <si>
    <t xml:space="preserve">Total </t>
  </si>
  <si>
    <t>Febrero</t>
  </si>
  <si>
    <t>Junio</t>
  </si>
  <si>
    <t>Aprobado por:</t>
  </si>
  <si>
    <t xml:space="preserve"> Revisado por:      </t>
  </si>
  <si>
    <t xml:space="preserve">Ejecución de Gasto y Aplicaciones financieras </t>
  </si>
  <si>
    <t>En RD$</t>
  </si>
  <si>
    <t>DETALLE</t>
  </si>
  <si>
    <t xml:space="preserve">Enero </t>
  </si>
  <si>
    <t xml:space="preserve">Agosto </t>
  </si>
  <si>
    <t xml:space="preserve">Noviembre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</si>
  <si>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</si>
  <si>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</si>
  <si>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</si>
  <si>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</si>
  <si>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</si>
  <si>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</si>
  <si>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</si>
  <si>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</si>
  <si>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</si>
  <si>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</si>
  <si>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</si>
  <si>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</si>
  <si>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</si>
  <si>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</si>
  <si>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</si>
  <si>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</si>
  <si>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</si>
  <si>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</si>
  <si>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</si>
  <si>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</si>
  <si>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</si>
  <si>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</si>
  <si>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</si>
  <si>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</si>
  <si>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</si>
  <si>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</si>
  <si>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</si>
  <si>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</si>
  <si>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</si>
  <si>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</si>
  <si>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</si>
  <si>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</si>
  <si>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</si>
  <si>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</si>
  <si>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</si>
  <si>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</si>
  <si>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</si>
  <si>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</si>
  <si>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</si>
  <si>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</si>
  <si>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</si>
  <si>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</si>
  <si>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</si>
  <si>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</si>
  <si>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</si>
  <si>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</si>
  <si>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</si>
  <si>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</si>
  <si>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</si>
  <si>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</si>
  <si>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</si>
  <si>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</si>
  <si>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</si>
  <si>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</si>
  <si>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</si>
  <si>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</si>
  <si>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</si>
  <si>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</si>
  <si>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</si>
  <si>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</si>
  <si>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</si>
  <si>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</si>
  <si>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</si>
  <si>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</si>
  <si>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</si>
  <si>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</si>
  <si>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</si>
  <si>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</si>
  <si>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</si>
  <si>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</si>
  <si>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</si>
  <si>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</si>
  <si>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</si>
  <si>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</si>
  <si>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</si>
  <si>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Presupuesto Aprobado</t>
  </si>
  <si>
    <t>Presupuesto Modificado</t>
  </si>
  <si>
    <t xml:space="preserve">Gasto devengado </t>
  </si>
  <si>
    <t xml:space="preserve">                                                                                                                                                                   Preparado por:                                                                                                                                                           </t>
  </si>
  <si>
    <t>Juana Heredia Martínez</t>
  </si>
  <si>
    <t xml:space="preserve">      Enc. Div. de Contabilidad      </t>
  </si>
  <si>
    <t>Edwin Rafael Tejeda Ciprián</t>
  </si>
  <si>
    <t>Enc. Administrativo y Financiero</t>
  </si>
  <si>
    <t>NOTAS:</t>
  </si>
  <si>
    <t xml:space="preserve">1. El gasto devengado se presenta de manera detallada por mes imputado.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</si>
  <si>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</si>
  <si>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</si>
  <si>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</si>
  <si>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</si>
  <si>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</si>
  <si>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>8. Presupuesto Vigente: Se refiere al presupuesto aprobado más la incorporación de nuevos recursos.</t>
  </si>
  <si>
    <t>9. Total Devengado: Son los recursos financieros que surgen con la obligación de pago, por la recepción de</t>
  </si>
  <si>
    <t>conformidad de obras, bienes y servicios oportunamente contratados  y/ o en los casos de gastos sin</t>
  </si>
  <si>
    <t>contraprestación, por haberse cumplido los requisitos administrativos dispuestos por el reglamento de la presente ley.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</si>
</sst>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3" tint="-0.499984740745262"/>
      <name val="Arial"/>
      <family val="2"/>
    </font>
    <font>
      <sz val="11"/>
      <color theme="3" tint="-0.499984740745262"/>
      <name val="Arial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6" fillId="0" borderId="0"/>
  </cellStyleXfs>
  <cellXfs count="48">
    <xf numFmtId="0" fontId="0" fillId="0" borderId="0" xfId="0"/>
    <xf numFmtId="43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43" fontId="8" fillId="0" borderId="8" xfId="2" applyFont="1" applyBorder="1"/>
    <xf numFmtId="0" fontId="8" fillId="0" borderId="8" xfId="0" applyFont="1" applyBorder="1" applyAlignment="1">
      <alignment horizontal="left" indent="1"/>
    </xf>
    <xf numFmtId="0" fontId="0" fillId="0" borderId="8" xfId="0" applyBorder="1" applyAlignment="1">
      <alignment horizontal="left" indent="2"/>
    </xf>
    <xf numFmtId="43" fontId="0" fillId="0" borderId="8" xfId="2" applyFont="1" applyBorder="1"/>
    <xf numFmtId="0" fontId="0" fillId="0" borderId="8" xfId="0" applyBorder="1"/>
    <xf numFmtId="4" fontId="0" fillId="0" borderId="8" xfId="0" applyNumberFormat="1" applyBorder="1"/>
    <xf numFmtId="43" fontId="0" fillId="0" borderId="8" xfId="2" applyFont="1" applyBorder="1" applyAlignment="1">
      <alignment horizontal="right"/>
    </xf>
    <xf numFmtId="43" fontId="8" fillId="0" borderId="8" xfId="0" applyNumberFormat="1" applyFont="1" applyBorder="1"/>
    <xf numFmtId="43" fontId="0" fillId="0" borderId="8" xfId="0" applyNumberFormat="1" applyBorder="1"/>
    <xf numFmtId="43" fontId="8" fillId="0" borderId="8" xfId="2" applyFont="1" applyBorder="1" applyAlignment="1">
      <alignment horizontal="right"/>
    </xf>
    <xf numFmtId="164" fontId="8" fillId="0" borderId="8" xfId="0" applyNumberFormat="1" applyFont="1" applyBorder="1"/>
    <xf numFmtId="0" fontId="7" fillId="2" borderId="8" xfId="0" applyFont="1" applyFill="1" applyBorder="1" applyAlignment="1">
      <alignment vertical="center"/>
    </xf>
    <xf numFmtId="43" fontId="7" fillId="2" borderId="8" xfId="2" applyFont="1" applyFill="1" applyBorder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3" fontId="7" fillId="2" borderId="2" xfId="2" applyFont="1" applyFill="1" applyBorder="1" applyAlignment="1">
      <alignment horizontal="center" vertical="center" wrapText="1"/>
    </xf>
    <xf numFmtId="43" fontId="7" fillId="2" borderId="6" xfId="2" applyFont="1" applyFill="1" applyBorder="1" applyAlignment="1">
      <alignment horizontal="center" vertical="center" wrapText="1"/>
    </xf>
    <xf numFmtId="0" fontId="12" fillId="0" borderId="0" xfId="3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3" fillId="0" borderId="5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43" fontId="0" fillId="0" borderId="0" xfId="2" applyFont="1" applyAlignment="1">
      <alignment horizontal="center"/>
    </xf>
    <xf numFmtId="43" fontId="5" fillId="0" borderId="0" xfId="2" applyFont="1" applyAlignment="1">
      <alignment horizontal="center"/>
    </xf>
    <xf numFmtId="43" fontId="5" fillId="0" borderId="0" xfId="2" applyFont="1" applyAlignment="1"/>
    <xf numFmtId="43" fontId="7" fillId="2" borderId="2" xfId="2" applyFont="1" applyFill="1" applyBorder="1" applyAlignment="1">
      <alignment horizontal="center" wrapText="1"/>
    </xf>
    <xf numFmtId="43" fontId="7" fillId="2" borderId="6" xfId="2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3" fontId="0" fillId="0" borderId="0" xfId="2" applyFont="1" applyAlignment="1">
      <alignment horizontal="center" vertical="center"/>
    </xf>
    <xf numFmtId="43" fontId="10" fillId="0" borderId="0" xfId="2" applyFont="1" applyAlignment="1">
      <alignment horizontal="center"/>
    </xf>
    <xf numFmtId="43" fontId="11" fillId="0" borderId="0" xfId="2" applyFont="1" applyAlignment="1">
      <alignment horizontal="center"/>
    </xf>
    <xf numFmtId="43" fontId="4" fillId="0" borderId="0" xfId="2" applyFont="1" applyAlignment="1">
      <alignment horizontal="center"/>
    </xf>
  </cellXfs>
  <cellStyles count="5">
    <cellStyle name="Comma 2" xfId="1" xr:uid="{3FFC3064-5D3D-42B4-B615-ECD57A4020E1}"/>
    <cellStyle name="Millares" xfId="2" builtinId="3"/>
    <cellStyle name="Normal" xfId="0" builtinId="0"/>
    <cellStyle name="Normal 2" xfId="3" xr:uid="{4616312A-66AE-4997-A284-66A573E56EBB}"/>
    <cellStyle name="Normal 3" xfId="4" xr:uid="{60A69E83-D76E-4621-8FB4-D39A15F161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0</xdr:colOff>
      <xdr:row>6</xdr:row>
      <xdr:rowOff>133350</xdr:rowOff>
    </xdr:to>
    <xdr:pic>
      <xdr:nvPicPr>
        <xdr:cNvPr id="15576" name="Imagen 2" descr="C:\Users\jheredia\AppData\Local\Microsoft\Windows\Temporary Internet Files\Content.MSO\9A95F9E7.tmp">
          <a:extLst>
            <a:ext uri="{FF2B5EF4-FFF2-40B4-BE49-F238E27FC236}">
              <a16:creationId xmlns:a16="http://schemas.microsoft.com/office/drawing/2014/main" id="{DC7FE0F1-9F76-DCAF-9AD0-720B4233F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"/>
          <a:ext cx="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64294</xdr:colOff>
      <xdr:row>0</xdr:row>
      <xdr:rowOff>88106</xdr:rowOff>
    </xdr:from>
    <xdr:to>
      <xdr:col>15</xdr:col>
      <xdr:colOff>940594</xdr:colOff>
      <xdr:row>5</xdr:row>
      <xdr:rowOff>164306</xdr:rowOff>
    </xdr:to>
    <xdr:pic>
      <xdr:nvPicPr>
        <xdr:cNvPr id="15577" name="Imagen 1">
          <a:extLst>
            <a:ext uri="{FF2B5EF4-FFF2-40B4-BE49-F238E27FC236}">
              <a16:creationId xmlns:a16="http://schemas.microsoft.com/office/drawing/2014/main" id="{E3DB576A-C209-12D3-60B3-1AAE460E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3138" y="421481"/>
          <a:ext cx="876300" cy="1326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123825</xdr:rowOff>
    </xdr:from>
    <xdr:to>
      <xdr:col>0</xdr:col>
      <xdr:colOff>1238250</xdr:colOff>
      <xdr:row>4</xdr:row>
      <xdr:rowOff>95250</xdr:rowOff>
    </xdr:to>
    <xdr:pic>
      <xdr:nvPicPr>
        <xdr:cNvPr id="15578" name="Imagen 3">
          <a:extLst>
            <a:ext uri="{FF2B5EF4-FFF2-40B4-BE49-F238E27FC236}">
              <a16:creationId xmlns:a16="http://schemas.microsoft.com/office/drawing/2014/main" id="{BEA966B0-1AB5-A57F-5B4B-7AEB72AB4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47675"/>
          <a:ext cx="11239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1054-ABED-4283-BCA9-6E115A5B5BA4}">
  <dimension ref="A1:Q103"/>
  <sheetViews>
    <sheetView tabSelected="1" topLeftCell="A63" zoomScale="80" zoomScaleNormal="80" workbookViewId="0">
      <selection activeCell="H17" sqref="H17"/>
    </sheetView>
  </sheetViews>
  <sheetFormatPr baseColWidth="10" defaultColWidth="11.42578125" defaultRowHeight="12.75" x14ac:dyDescent="0.2"/>
  <cols>
    <col min="1" max="1" width="91.28515625" customWidth="1"/>
    <col min="2" max="2" width="22.7109375" bestFit="1" customWidth="1"/>
    <col min="3" max="3" width="17.85546875" customWidth="1"/>
    <col min="4" max="11" width="15.5703125" bestFit="1" customWidth="1"/>
    <col min="12" max="12" width="15.42578125" customWidth="1"/>
    <col min="13" max="13" width="15.85546875" customWidth="1"/>
    <col min="14" max="15" width="15.5703125" customWidth="1"/>
    <col min="16" max="16" width="16.7109375" bestFit="1" customWidth="1"/>
    <col min="257" max="257" width="91.28515625" customWidth="1"/>
    <col min="258" max="258" width="22.7109375" bestFit="1" customWidth="1"/>
    <col min="259" max="259" width="17.85546875" customWidth="1"/>
    <col min="260" max="268" width="15.5703125" bestFit="1" customWidth="1"/>
    <col min="269" max="269" width="15.85546875" customWidth="1"/>
    <col min="270" max="271" width="15.5703125" bestFit="1" customWidth="1"/>
    <col min="272" max="272" width="16.7109375" bestFit="1" customWidth="1"/>
    <col min="513" max="513" width="91.28515625" customWidth="1"/>
    <col min="514" max="514" width="22.7109375" bestFit="1" customWidth="1"/>
    <col min="515" max="515" width="17.85546875" customWidth="1"/>
    <col min="516" max="524" width="15.5703125" bestFit="1" customWidth="1"/>
    <col min="525" max="525" width="15.85546875" customWidth="1"/>
    <col min="526" max="527" width="15.5703125" bestFit="1" customWidth="1"/>
    <col min="528" max="528" width="16.7109375" bestFit="1" customWidth="1"/>
    <col min="769" max="769" width="91.28515625" customWidth="1"/>
    <col min="770" max="770" width="22.7109375" bestFit="1" customWidth="1"/>
    <col min="771" max="771" width="17.85546875" customWidth="1"/>
    <col min="772" max="780" width="15.5703125" bestFit="1" customWidth="1"/>
    <col min="781" max="781" width="15.85546875" customWidth="1"/>
    <col min="782" max="783" width="15.5703125" bestFit="1" customWidth="1"/>
    <col min="784" max="784" width="16.7109375" bestFit="1" customWidth="1"/>
    <col min="1025" max="1025" width="91.28515625" customWidth="1"/>
    <col min="1026" max="1026" width="22.7109375" bestFit="1" customWidth="1"/>
    <col min="1027" max="1027" width="17.85546875" customWidth="1"/>
    <col min="1028" max="1036" width="15.5703125" bestFit="1" customWidth="1"/>
    <col min="1037" max="1037" width="15.85546875" customWidth="1"/>
    <col min="1038" max="1039" width="15.5703125" bestFit="1" customWidth="1"/>
    <col min="1040" max="1040" width="16.7109375" bestFit="1" customWidth="1"/>
    <col min="1281" max="1281" width="91.28515625" customWidth="1"/>
    <col min="1282" max="1282" width="22.7109375" bestFit="1" customWidth="1"/>
    <col min="1283" max="1283" width="17.85546875" customWidth="1"/>
    <col min="1284" max="1292" width="15.5703125" bestFit="1" customWidth="1"/>
    <col min="1293" max="1293" width="15.85546875" customWidth="1"/>
    <col min="1294" max="1295" width="15.5703125" bestFit="1" customWidth="1"/>
    <col min="1296" max="1296" width="16.7109375" bestFit="1" customWidth="1"/>
    <col min="1537" max="1537" width="91.28515625" customWidth="1"/>
    <col min="1538" max="1538" width="22.7109375" bestFit="1" customWidth="1"/>
    <col min="1539" max="1539" width="17.85546875" customWidth="1"/>
    <col min="1540" max="1548" width="15.5703125" bestFit="1" customWidth="1"/>
    <col min="1549" max="1549" width="15.85546875" customWidth="1"/>
    <col min="1550" max="1551" width="15.5703125" bestFit="1" customWidth="1"/>
    <col min="1552" max="1552" width="16.7109375" bestFit="1" customWidth="1"/>
    <col min="1793" max="1793" width="91.28515625" customWidth="1"/>
    <col min="1794" max="1794" width="22.7109375" bestFit="1" customWidth="1"/>
    <col min="1795" max="1795" width="17.85546875" customWidth="1"/>
    <col min="1796" max="1804" width="15.5703125" bestFit="1" customWidth="1"/>
    <col min="1805" max="1805" width="15.85546875" customWidth="1"/>
    <col min="1806" max="1807" width="15.5703125" bestFit="1" customWidth="1"/>
    <col min="1808" max="1808" width="16.7109375" bestFit="1" customWidth="1"/>
    <col min="2049" max="2049" width="91.28515625" customWidth="1"/>
    <col min="2050" max="2050" width="22.7109375" bestFit="1" customWidth="1"/>
    <col min="2051" max="2051" width="17.85546875" customWidth="1"/>
    <col min="2052" max="2060" width="15.5703125" bestFit="1" customWidth="1"/>
    <col min="2061" max="2061" width="15.85546875" customWidth="1"/>
    <col min="2062" max="2063" width="15.5703125" bestFit="1" customWidth="1"/>
    <col min="2064" max="2064" width="16.7109375" bestFit="1" customWidth="1"/>
    <col min="2305" max="2305" width="91.28515625" customWidth="1"/>
    <col min="2306" max="2306" width="22.7109375" bestFit="1" customWidth="1"/>
    <col min="2307" max="2307" width="17.85546875" customWidth="1"/>
    <col min="2308" max="2316" width="15.5703125" bestFit="1" customWidth="1"/>
    <col min="2317" max="2317" width="15.85546875" customWidth="1"/>
    <col min="2318" max="2319" width="15.5703125" bestFit="1" customWidth="1"/>
    <col min="2320" max="2320" width="16.7109375" bestFit="1" customWidth="1"/>
    <col min="2561" max="2561" width="91.28515625" customWidth="1"/>
    <col min="2562" max="2562" width="22.7109375" bestFit="1" customWidth="1"/>
    <col min="2563" max="2563" width="17.85546875" customWidth="1"/>
    <col min="2564" max="2572" width="15.5703125" bestFit="1" customWidth="1"/>
    <col min="2573" max="2573" width="15.85546875" customWidth="1"/>
    <col min="2574" max="2575" width="15.5703125" bestFit="1" customWidth="1"/>
    <col min="2576" max="2576" width="16.7109375" bestFit="1" customWidth="1"/>
    <col min="2817" max="2817" width="91.28515625" customWidth="1"/>
    <col min="2818" max="2818" width="22.7109375" bestFit="1" customWidth="1"/>
    <col min="2819" max="2819" width="17.85546875" customWidth="1"/>
    <col min="2820" max="2828" width="15.5703125" bestFit="1" customWidth="1"/>
    <col min="2829" max="2829" width="15.85546875" customWidth="1"/>
    <col min="2830" max="2831" width="15.5703125" bestFit="1" customWidth="1"/>
    <col min="2832" max="2832" width="16.7109375" bestFit="1" customWidth="1"/>
    <col min="3073" max="3073" width="91.28515625" customWidth="1"/>
    <col min="3074" max="3074" width="22.7109375" bestFit="1" customWidth="1"/>
    <col min="3075" max="3075" width="17.85546875" customWidth="1"/>
    <col min="3076" max="3084" width="15.5703125" bestFit="1" customWidth="1"/>
    <col min="3085" max="3085" width="15.85546875" customWidth="1"/>
    <col min="3086" max="3087" width="15.5703125" bestFit="1" customWidth="1"/>
    <col min="3088" max="3088" width="16.7109375" bestFit="1" customWidth="1"/>
    <col min="3329" max="3329" width="91.28515625" customWidth="1"/>
    <col min="3330" max="3330" width="22.7109375" bestFit="1" customWidth="1"/>
    <col min="3331" max="3331" width="17.85546875" customWidth="1"/>
    <col min="3332" max="3340" width="15.5703125" bestFit="1" customWidth="1"/>
    <col min="3341" max="3341" width="15.85546875" customWidth="1"/>
    <col min="3342" max="3343" width="15.5703125" bestFit="1" customWidth="1"/>
    <col min="3344" max="3344" width="16.7109375" bestFit="1" customWidth="1"/>
    <col min="3585" max="3585" width="91.28515625" customWidth="1"/>
    <col min="3586" max="3586" width="22.7109375" bestFit="1" customWidth="1"/>
    <col min="3587" max="3587" width="17.85546875" customWidth="1"/>
    <col min="3588" max="3596" width="15.5703125" bestFit="1" customWidth="1"/>
    <col min="3597" max="3597" width="15.85546875" customWidth="1"/>
    <col min="3598" max="3599" width="15.5703125" bestFit="1" customWidth="1"/>
    <col min="3600" max="3600" width="16.7109375" bestFit="1" customWidth="1"/>
    <col min="3841" max="3841" width="91.28515625" customWidth="1"/>
    <col min="3842" max="3842" width="22.7109375" bestFit="1" customWidth="1"/>
    <col min="3843" max="3843" width="17.85546875" customWidth="1"/>
    <col min="3844" max="3852" width="15.5703125" bestFit="1" customWidth="1"/>
    <col min="3853" max="3853" width="15.85546875" customWidth="1"/>
    <col min="3854" max="3855" width="15.5703125" bestFit="1" customWidth="1"/>
    <col min="3856" max="3856" width="16.7109375" bestFit="1" customWidth="1"/>
    <col min="4097" max="4097" width="91.28515625" customWidth="1"/>
    <col min="4098" max="4098" width="22.7109375" bestFit="1" customWidth="1"/>
    <col min="4099" max="4099" width="17.85546875" customWidth="1"/>
    <col min="4100" max="4108" width="15.5703125" bestFit="1" customWidth="1"/>
    <col min="4109" max="4109" width="15.85546875" customWidth="1"/>
    <col min="4110" max="4111" width="15.5703125" bestFit="1" customWidth="1"/>
    <col min="4112" max="4112" width="16.7109375" bestFit="1" customWidth="1"/>
    <col min="4353" max="4353" width="91.28515625" customWidth="1"/>
    <col min="4354" max="4354" width="22.7109375" bestFit="1" customWidth="1"/>
    <col min="4355" max="4355" width="17.85546875" customWidth="1"/>
    <col min="4356" max="4364" width="15.5703125" bestFit="1" customWidth="1"/>
    <col min="4365" max="4365" width="15.85546875" customWidth="1"/>
    <col min="4366" max="4367" width="15.5703125" bestFit="1" customWidth="1"/>
    <col min="4368" max="4368" width="16.7109375" bestFit="1" customWidth="1"/>
    <col min="4609" max="4609" width="91.28515625" customWidth="1"/>
    <col min="4610" max="4610" width="22.7109375" bestFit="1" customWidth="1"/>
    <col min="4611" max="4611" width="17.85546875" customWidth="1"/>
    <col min="4612" max="4620" width="15.5703125" bestFit="1" customWidth="1"/>
    <col min="4621" max="4621" width="15.85546875" customWidth="1"/>
    <col min="4622" max="4623" width="15.5703125" bestFit="1" customWidth="1"/>
    <col min="4624" max="4624" width="16.7109375" bestFit="1" customWidth="1"/>
    <col min="4865" max="4865" width="91.28515625" customWidth="1"/>
    <col min="4866" max="4866" width="22.7109375" bestFit="1" customWidth="1"/>
    <col min="4867" max="4867" width="17.85546875" customWidth="1"/>
    <col min="4868" max="4876" width="15.5703125" bestFit="1" customWidth="1"/>
    <col min="4877" max="4877" width="15.85546875" customWidth="1"/>
    <col min="4878" max="4879" width="15.5703125" bestFit="1" customWidth="1"/>
    <col min="4880" max="4880" width="16.7109375" bestFit="1" customWidth="1"/>
    <col min="5121" max="5121" width="91.28515625" customWidth="1"/>
    <col min="5122" max="5122" width="22.7109375" bestFit="1" customWidth="1"/>
    <col min="5123" max="5123" width="17.85546875" customWidth="1"/>
    <col min="5124" max="5132" width="15.5703125" bestFit="1" customWidth="1"/>
    <col min="5133" max="5133" width="15.85546875" customWidth="1"/>
    <col min="5134" max="5135" width="15.5703125" bestFit="1" customWidth="1"/>
    <col min="5136" max="5136" width="16.7109375" bestFit="1" customWidth="1"/>
    <col min="5377" max="5377" width="91.28515625" customWidth="1"/>
    <col min="5378" max="5378" width="22.7109375" bestFit="1" customWidth="1"/>
    <col min="5379" max="5379" width="17.85546875" customWidth="1"/>
    <col min="5380" max="5388" width="15.5703125" bestFit="1" customWidth="1"/>
    <col min="5389" max="5389" width="15.85546875" customWidth="1"/>
    <col min="5390" max="5391" width="15.5703125" bestFit="1" customWidth="1"/>
    <col min="5392" max="5392" width="16.7109375" bestFit="1" customWidth="1"/>
    <col min="5633" max="5633" width="91.28515625" customWidth="1"/>
    <col min="5634" max="5634" width="22.7109375" bestFit="1" customWidth="1"/>
    <col min="5635" max="5635" width="17.85546875" customWidth="1"/>
    <col min="5636" max="5644" width="15.5703125" bestFit="1" customWidth="1"/>
    <col min="5645" max="5645" width="15.85546875" customWidth="1"/>
    <col min="5646" max="5647" width="15.5703125" bestFit="1" customWidth="1"/>
    <col min="5648" max="5648" width="16.7109375" bestFit="1" customWidth="1"/>
    <col min="5889" max="5889" width="91.28515625" customWidth="1"/>
    <col min="5890" max="5890" width="22.7109375" bestFit="1" customWidth="1"/>
    <col min="5891" max="5891" width="17.85546875" customWidth="1"/>
    <col min="5892" max="5900" width="15.5703125" bestFit="1" customWidth="1"/>
    <col min="5901" max="5901" width="15.85546875" customWidth="1"/>
    <col min="5902" max="5903" width="15.5703125" bestFit="1" customWidth="1"/>
    <col min="5904" max="5904" width="16.7109375" bestFit="1" customWidth="1"/>
    <col min="6145" max="6145" width="91.28515625" customWidth="1"/>
    <col min="6146" max="6146" width="22.7109375" bestFit="1" customWidth="1"/>
    <col min="6147" max="6147" width="17.85546875" customWidth="1"/>
    <col min="6148" max="6156" width="15.5703125" bestFit="1" customWidth="1"/>
    <col min="6157" max="6157" width="15.85546875" customWidth="1"/>
    <col min="6158" max="6159" width="15.5703125" bestFit="1" customWidth="1"/>
    <col min="6160" max="6160" width="16.7109375" bestFit="1" customWidth="1"/>
    <col min="6401" max="6401" width="91.28515625" customWidth="1"/>
    <col min="6402" max="6402" width="22.7109375" bestFit="1" customWidth="1"/>
    <col min="6403" max="6403" width="17.85546875" customWidth="1"/>
    <col min="6404" max="6412" width="15.5703125" bestFit="1" customWidth="1"/>
    <col min="6413" max="6413" width="15.85546875" customWidth="1"/>
    <col min="6414" max="6415" width="15.5703125" bestFit="1" customWidth="1"/>
    <col min="6416" max="6416" width="16.7109375" bestFit="1" customWidth="1"/>
    <col min="6657" max="6657" width="91.28515625" customWidth="1"/>
    <col min="6658" max="6658" width="22.7109375" bestFit="1" customWidth="1"/>
    <col min="6659" max="6659" width="17.85546875" customWidth="1"/>
    <col min="6660" max="6668" width="15.5703125" bestFit="1" customWidth="1"/>
    <col min="6669" max="6669" width="15.85546875" customWidth="1"/>
    <col min="6670" max="6671" width="15.5703125" bestFit="1" customWidth="1"/>
    <col min="6672" max="6672" width="16.7109375" bestFit="1" customWidth="1"/>
    <col min="6913" max="6913" width="91.28515625" customWidth="1"/>
    <col min="6914" max="6914" width="22.7109375" bestFit="1" customWidth="1"/>
    <col min="6915" max="6915" width="17.85546875" customWidth="1"/>
    <col min="6916" max="6924" width="15.5703125" bestFit="1" customWidth="1"/>
    <col min="6925" max="6925" width="15.85546875" customWidth="1"/>
    <col min="6926" max="6927" width="15.5703125" bestFit="1" customWidth="1"/>
    <col min="6928" max="6928" width="16.7109375" bestFit="1" customWidth="1"/>
    <col min="7169" max="7169" width="91.28515625" customWidth="1"/>
    <col min="7170" max="7170" width="22.7109375" bestFit="1" customWidth="1"/>
    <col min="7171" max="7171" width="17.85546875" customWidth="1"/>
    <col min="7172" max="7180" width="15.5703125" bestFit="1" customWidth="1"/>
    <col min="7181" max="7181" width="15.85546875" customWidth="1"/>
    <col min="7182" max="7183" width="15.5703125" bestFit="1" customWidth="1"/>
    <col min="7184" max="7184" width="16.7109375" bestFit="1" customWidth="1"/>
    <col min="7425" max="7425" width="91.28515625" customWidth="1"/>
    <col min="7426" max="7426" width="22.7109375" bestFit="1" customWidth="1"/>
    <col min="7427" max="7427" width="17.85546875" customWidth="1"/>
    <col min="7428" max="7436" width="15.5703125" bestFit="1" customWidth="1"/>
    <col min="7437" max="7437" width="15.85546875" customWidth="1"/>
    <col min="7438" max="7439" width="15.5703125" bestFit="1" customWidth="1"/>
    <col min="7440" max="7440" width="16.7109375" bestFit="1" customWidth="1"/>
    <col min="7681" max="7681" width="91.28515625" customWidth="1"/>
    <col min="7682" max="7682" width="22.7109375" bestFit="1" customWidth="1"/>
    <col min="7683" max="7683" width="17.85546875" customWidth="1"/>
    <col min="7684" max="7692" width="15.5703125" bestFit="1" customWidth="1"/>
    <col min="7693" max="7693" width="15.85546875" customWidth="1"/>
    <col min="7694" max="7695" width="15.5703125" bestFit="1" customWidth="1"/>
    <col min="7696" max="7696" width="16.7109375" bestFit="1" customWidth="1"/>
    <col min="7937" max="7937" width="91.28515625" customWidth="1"/>
    <col min="7938" max="7938" width="22.7109375" bestFit="1" customWidth="1"/>
    <col min="7939" max="7939" width="17.85546875" customWidth="1"/>
    <col min="7940" max="7948" width="15.5703125" bestFit="1" customWidth="1"/>
    <col min="7949" max="7949" width="15.85546875" customWidth="1"/>
    <col min="7950" max="7951" width="15.5703125" bestFit="1" customWidth="1"/>
    <col min="7952" max="7952" width="16.7109375" bestFit="1" customWidth="1"/>
    <col min="8193" max="8193" width="91.28515625" customWidth="1"/>
    <col min="8194" max="8194" width="22.7109375" bestFit="1" customWidth="1"/>
    <col min="8195" max="8195" width="17.85546875" customWidth="1"/>
    <col min="8196" max="8204" width="15.5703125" bestFit="1" customWidth="1"/>
    <col min="8205" max="8205" width="15.85546875" customWidth="1"/>
    <col min="8206" max="8207" width="15.5703125" bestFit="1" customWidth="1"/>
    <col min="8208" max="8208" width="16.7109375" bestFit="1" customWidth="1"/>
    <col min="8449" max="8449" width="91.28515625" customWidth="1"/>
    <col min="8450" max="8450" width="22.7109375" bestFit="1" customWidth="1"/>
    <col min="8451" max="8451" width="17.85546875" customWidth="1"/>
    <col min="8452" max="8460" width="15.5703125" bestFit="1" customWidth="1"/>
    <col min="8461" max="8461" width="15.85546875" customWidth="1"/>
    <col min="8462" max="8463" width="15.5703125" bestFit="1" customWidth="1"/>
    <col min="8464" max="8464" width="16.7109375" bestFit="1" customWidth="1"/>
    <col min="8705" max="8705" width="91.28515625" customWidth="1"/>
    <col min="8706" max="8706" width="22.7109375" bestFit="1" customWidth="1"/>
    <col min="8707" max="8707" width="17.85546875" customWidth="1"/>
    <col min="8708" max="8716" width="15.5703125" bestFit="1" customWidth="1"/>
    <col min="8717" max="8717" width="15.85546875" customWidth="1"/>
    <col min="8718" max="8719" width="15.5703125" bestFit="1" customWidth="1"/>
    <col min="8720" max="8720" width="16.7109375" bestFit="1" customWidth="1"/>
    <col min="8961" max="8961" width="91.28515625" customWidth="1"/>
    <col min="8962" max="8962" width="22.7109375" bestFit="1" customWidth="1"/>
    <col min="8963" max="8963" width="17.85546875" customWidth="1"/>
    <col min="8964" max="8972" width="15.5703125" bestFit="1" customWidth="1"/>
    <col min="8973" max="8973" width="15.85546875" customWidth="1"/>
    <col min="8974" max="8975" width="15.5703125" bestFit="1" customWidth="1"/>
    <col min="8976" max="8976" width="16.7109375" bestFit="1" customWidth="1"/>
    <col min="9217" max="9217" width="91.28515625" customWidth="1"/>
    <col min="9218" max="9218" width="22.7109375" bestFit="1" customWidth="1"/>
    <col min="9219" max="9219" width="17.85546875" customWidth="1"/>
    <col min="9220" max="9228" width="15.5703125" bestFit="1" customWidth="1"/>
    <col min="9229" max="9229" width="15.85546875" customWidth="1"/>
    <col min="9230" max="9231" width="15.5703125" bestFit="1" customWidth="1"/>
    <col min="9232" max="9232" width="16.7109375" bestFit="1" customWidth="1"/>
    <col min="9473" max="9473" width="91.28515625" customWidth="1"/>
    <col min="9474" max="9474" width="22.7109375" bestFit="1" customWidth="1"/>
    <col min="9475" max="9475" width="17.85546875" customWidth="1"/>
    <col min="9476" max="9484" width="15.5703125" bestFit="1" customWidth="1"/>
    <col min="9485" max="9485" width="15.85546875" customWidth="1"/>
    <col min="9486" max="9487" width="15.5703125" bestFit="1" customWidth="1"/>
    <col min="9488" max="9488" width="16.7109375" bestFit="1" customWidth="1"/>
    <col min="9729" max="9729" width="91.28515625" customWidth="1"/>
    <col min="9730" max="9730" width="22.7109375" bestFit="1" customWidth="1"/>
    <col min="9731" max="9731" width="17.85546875" customWidth="1"/>
    <col min="9732" max="9740" width="15.5703125" bestFit="1" customWidth="1"/>
    <col min="9741" max="9741" width="15.85546875" customWidth="1"/>
    <col min="9742" max="9743" width="15.5703125" bestFit="1" customWidth="1"/>
    <col min="9744" max="9744" width="16.7109375" bestFit="1" customWidth="1"/>
    <col min="9985" max="9985" width="91.28515625" customWidth="1"/>
    <col min="9986" max="9986" width="22.7109375" bestFit="1" customWidth="1"/>
    <col min="9987" max="9987" width="17.85546875" customWidth="1"/>
    <col min="9988" max="9996" width="15.5703125" bestFit="1" customWidth="1"/>
    <col min="9997" max="9997" width="15.85546875" customWidth="1"/>
    <col min="9998" max="9999" width="15.5703125" bestFit="1" customWidth="1"/>
    <col min="10000" max="10000" width="16.7109375" bestFit="1" customWidth="1"/>
    <col min="10241" max="10241" width="91.28515625" customWidth="1"/>
    <col min="10242" max="10242" width="22.7109375" bestFit="1" customWidth="1"/>
    <col min="10243" max="10243" width="17.85546875" customWidth="1"/>
    <col min="10244" max="10252" width="15.5703125" bestFit="1" customWidth="1"/>
    <col min="10253" max="10253" width="15.85546875" customWidth="1"/>
    <col min="10254" max="10255" width="15.5703125" bestFit="1" customWidth="1"/>
    <col min="10256" max="10256" width="16.7109375" bestFit="1" customWidth="1"/>
    <col min="10497" max="10497" width="91.28515625" customWidth="1"/>
    <col min="10498" max="10498" width="22.7109375" bestFit="1" customWidth="1"/>
    <col min="10499" max="10499" width="17.85546875" customWidth="1"/>
    <col min="10500" max="10508" width="15.5703125" bestFit="1" customWidth="1"/>
    <col min="10509" max="10509" width="15.85546875" customWidth="1"/>
    <col min="10510" max="10511" width="15.5703125" bestFit="1" customWidth="1"/>
    <col min="10512" max="10512" width="16.7109375" bestFit="1" customWidth="1"/>
    <col min="10753" max="10753" width="91.28515625" customWidth="1"/>
    <col min="10754" max="10754" width="22.7109375" bestFit="1" customWidth="1"/>
    <col min="10755" max="10755" width="17.85546875" customWidth="1"/>
    <col min="10756" max="10764" width="15.5703125" bestFit="1" customWidth="1"/>
    <col min="10765" max="10765" width="15.85546875" customWidth="1"/>
    <col min="10766" max="10767" width="15.5703125" bestFit="1" customWidth="1"/>
    <col min="10768" max="10768" width="16.7109375" bestFit="1" customWidth="1"/>
    <col min="11009" max="11009" width="91.28515625" customWidth="1"/>
    <col min="11010" max="11010" width="22.7109375" bestFit="1" customWidth="1"/>
    <col min="11011" max="11011" width="17.85546875" customWidth="1"/>
    <col min="11012" max="11020" width="15.5703125" bestFit="1" customWidth="1"/>
    <col min="11021" max="11021" width="15.85546875" customWidth="1"/>
    <col min="11022" max="11023" width="15.5703125" bestFit="1" customWidth="1"/>
    <col min="11024" max="11024" width="16.7109375" bestFit="1" customWidth="1"/>
    <col min="11265" max="11265" width="91.28515625" customWidth="1"/>
    <col min="11266" max="11266" width="22.7109375" bestFit="1" customWidth="1"/>
    <col min="11267" max="11267" width="17.85546875" customWidth="1"/>
    <col min="11268" max="11276" width="15.5703125" bestFit="1" customWidth="1"/>
    <col min="11277" max="11277" width="15.85546875" customWidth="1"/>
    <col min="11278" max="11279" width="15.5703125" bestFit="1" customWidth="1"/>
    <col min="11280" max="11280" width="16.7109375" bestFit="1" customWidth="1"/>
    <col min="11521" max="11521" width="91.28515625" customWidth="1"/>
    <col min="11522" max="11522" width="22.7109375" bestFit="1" customWidth="1"/>
    <col min="11523" max="11523" width="17.85546875" customWidth="1"/>
    <col min="11524" max="11532" width="15.5703125" bestFit="1" customWidth="1"/>
    <col min="11533" max="11533" width="15.85546875" customWidth="1"/>
    <col min="11534" max="11535" width="15.5703125" bestFit="1" customWidth="1"/>
    <col min="11536" max="11536" width="16.7109375" bestFit="1" customWidth="1"/>
    <col min="11777" max="11777" width="91.28515625" customWidth="1"/>
    <col min="11778" max="11778" width="22.7109375" bestFit="1" customWidth="1"/>
    <col min="11779" max="11779" width="17.85546875" customWidth="1"/>
    <col min="11780" max="11788" width="15.5703125" bestFit="1" customWidth="1"/>
    <col min="11789" max="11789" width="15.85546875" customWidth="1"/>
    <col min="11790" max="11791" width="15.5703125" bestFit="1" customWidth="1"/>
    <col min="11792" max="11792" width="16.7109375" bestFit="1" customWidth="1"/>
    <col min="12033" max="12033" width="91.28515625" customWidth="1"/>
    <col min="12034" max="12034" width="22.7109375" bestFit="1" customWidth="1"/>
    <col min="12035" max="12035" width="17.85546875" customWidth="1"/>
    <col min="12036" max="12044" width="15.5703125" bestFit="1" customWidth="1"/>
    <col min="12045" max="12045" width="15.85546875" customWidth="1"/>
    <col min="12046" max="12047" width="15.5703125" bestFit="1" customWidth="1"/>
    <col min="12048" max="12048" width="16.7109375" bestFit="1" customWidth="1"/>
    <col min="12289" max="12289" width="91.28515625" customWidth="1"/>
    <col min="12290" max="12290" width="22.7109375" bestFit="1" customWidth="1"/>
    <col min="12291" max="12291" width="17.85546875" customWidth="1"/>
    <col min="12292" max="12300" width="15.5703125" bestFit="1" customWidth="1"/>
    <col min="12301" max="12301" width="15.85546875" customWidth="1"/>
    <col min="12302" max="12303" width="15.5703125" bestFit="1" customWidth="1"/>
    <col min="12304" max="12304" width="16.7109375" bestFit="1" customWidth="1"/>
    <col min="12545" max="12545" width="91.28515625" customWidth="1"/>
    <col min="12546" max="12546" width="22.7109375" bestFit="1" customWidth="1"/>
    <col min="12547" max="12547" width="17.85546875" customWidth="1"/>
    <col min="12548" max="12556" width="15.5703125" bestFit="1" customWidth="1"/>
    <col min="12557" max="12557" width="15.85546875" customWidth="1"/>
    <col min="12558" max="12559" width="15.5703125" bestFit="1" customWidth="1"/>
    <col min="12560" max="12560" width="16.7109375" bestFit="1" customWidth="1"/>
    <col min="12801" max="12801" width="91.28515625" customWidth="1"/>
    <col min="12802" max="12802" width="22.7109375" bestFit="1" customWidth="1"/>
    <col min="12803" max="12803" width="17.85546875" customWidth="1"/>
    <col min="12804" max="12812" width="15.5703125" bestFit="1" customWidth="1"/>
    <col min="12813" max="12813" width="15.85546875" customWidth="1"/>
    <col min="12814" max="12815" width="15.5703125" bestFit="1" customWidth="1"/>
    <col min="12816" max="12816" width="16.7109375" bestFit="1" customWidth="1"/>
    <col min="13057" max="13057" width="91.28515625" customWidth="1"/>
    <col min="13058" max="13058" width="22.7109375" bestFit="1" customWidth="1"/>
    <col min="13059" max="13059" width="17.85546875" customWidth="1"/>
    <col min="13060" max="13068" width="15.5703125" bestFit="1" customWidth="1"/>
    <col min="13069" max="13069" width="15.85546875" customWidth="1"/>
    <col min="13070" max="13071" width="15.5703125" bestFit="1" customWidth="1"/>
    <col min="13072" max="13072" width="16.7109375" bestFit="1" customWidth="1"/>
    <col min="13313" max="13313" width="91.28515625" customWidth="1"/>
    <col min="13314" max="13314" width="22.7109375" bestFit="1" customWidth="1"/>
    <col min="13315" max="13315" width="17.85546875" customWidth="1"/>
    <col min="13316" max="13324" width="15.5703125" bestFit="1" customWidth="1"/>
    <col min="13325" max="13325" width="15.85546875" customWidth="1"/>
    <col min="13326" max="13327" width="15.5703125" bestFit="1" customWidth="1"/>
    <col min="13328" max="13328" width="16.7109375" bestFit="1" customWidth="1"/>
    <col min="13569" max="13569" width="91.28515625" customWidth="1"/>
    <col min="13570" max="13570" width="22.7109375" bestFit="1" customWidth="1"/>
    <col min="13571" max="13571" width="17.85546875" customWidth="1"/>
    <col min="13572" max="13580" width="15.5703125" bestFit="1" customWidth="1"/>
    <col min="13581" max="13581" width="15.85546875" customWidth="1"/>
    <col min="13582" max="13583" width="15.5703125" bestFit="1" customWidth="1"/>
    <col min="13584" max="13584" width="16.7109375" bestFit="1" customWidth="1"/>
    <col min="13825" max="13825" width="91.28515625" customWidth="1"/>
    <col min="13826" max="13826" width="22.7109375" bestFit="1" customWidth="1"/>
    <col min="13827" max="13827" width="17.85546875" customWidth="1"/>
    <col min="13828" max="13836" width="15.5703125" bestFit="1" customWidth="1"/>
    <col min="13837" max="13837" width="15.85546875" customWidth="1"/>
    <col min="13838" max="13839" width="15.5703125" bestFit="1" customWidth="1"/>
    <col min="13840" max="13840" width="16.7109375" bestFit="1" customWidth="1"/>
    <col min="14081" max="14081" width="91.28515625" customWidth="1"/>
    <col min="14082" max="14082" width="22.7109375" bestFit="1" customWidth="1"/>
    <col min="14083" max="14083" width="17.85546875" customWidth="1"/>
    <col min="14084" max="14092" width="15.5703125" bestFit="1" customWidth="1"/>
    <col min="14093" max="14093" width="15.85546875" customWidth="1"/>
    <col min="14094" max="14095" width="15.5703125" bestFit="1" customWidth="1"/>
    <col min="14096" max="14096" width="16.7109375" bestFit="1" customWidth="1"/>
    <col min="14337" max="14337" width="91.28515625" customWidth="1"/>
    <col min="14338" max="14338" width="22.7109375" bestFit="1" customWidth="1"/>
    <col min="14339" max="14339" width="17.85546875" customWidth="1"/>
    <col min="14340" max="14348" width="15.5703125" bestFit="1" customWidth="1"/>
    <col min="14349" max="14349" width="15.85546875" customWidth="1"/>
    <col min="14350" max="14351" width="15.5703125" bestFit="1" customWidth="1"/>
    <col min="14352" max="14352" width="16.7109375" bestFit="1" customWidth="1"/>
    <col min="14593" max="14593" width="91.28515625" customWidth="1"/>
    <col min="14594" max="14594" width="22.7109375" bestFit="1" customWidth="1"/>
    <col min="14595" max="14595" width="17.85546875" customWidth="1"/>
    <col min="14596" max="14604" width="15.5703125" bestFit="1" customWidth="1"/>
    <col min="14605" max="14605" width="15.85546875" customWidth="1"/>
    <col min="14606" max="14607" width="15.5703125" bestFit="1" customWidth="1"/>
    <col min="14608" max="14608" width="16.7109375" bestFit="1" customWidth="1"/>
    <col min="14849" max="14849" width="91.28515625" customWidth="1"/>
    <col min="14850" max="14850" width="22.7109375" bestFit="1" customWidth="1"/>
    <col min="14851" max="14851" width="17.85546875" customWidth="1"/>
    <col min="14852" max="14860" width="15.5703125" bestFit="1" customWidth="1"/>
    <col min="14861" max="14861" width="15.85546875" customWidth="1"/>
    <col min="14862" max="14863" width="15.5703125" bestFit="1" customWidth="1"/>
    <col min="14864" max="14864" width="16.7109375" bestFit="1" customWidth="1"/>
    <col min="15105" max="15105" width="91.28515625" customWidth="1"/>
    <col min="15106" max="15106" width="22.7109375" bestFit="1" customWidth="1"/>
    <col min="15107" max="15107" width="17.85546875" customWidth="1"/>
    <col min="15108" max="15116" width="15.5703125" bestFit="1" customWidth="1"/>
    <col min="15117" max="15117" width="15.85546875" customWidth="1"/>
    <col min="15118" max="15119" width="15.5703125" bestFit="1" customWidth="1"/>
    <col min="15120" max="15120" width="16.7109375" bestFit="1" customWidth="1"/>
    <col min="15361" max="15361" width="91.28515625" customWidth="1"/>
    <col min="15362" max="15362" width="22.7109375" bestFit="1" customWidth="1"/>
    <col min="15363" max="15363" width="17.85546875" customWidth="1"/>
    <col min="15364" max="15372" width="15.5703125" bestFit="1" customWidth="1"/>
    <col min="15373" max="15373" width="15.85546875" customWidth="1"/>
    <col min="15374" max="15375" width="15.5703125" bestFit="1" customWidth="1"/>
    <col min="15376" max="15376" width="16.7109375" bestFit="1" customWidth="1"/>
    <col min="15617" max="15617" width="91.28515625" customWidth="1"/>
    <col min="15618" max="15618" width="22.7109375" bestFit="1" customWidth="1"/>
    <col min="15619" max="15619" width="17.85546875" customWidth="1"/>
    <col min="15620" max="15628" width="15.5703125" bestFit="1" customWidth="1"/>
    <col min="15629" max="15629" width="15.85546875" customWidth="1"/>
    <col min="15630" max="15631" width="15.5703125" bestFit="1" customWidth="1"/>
    <col min="15632" max="15632" width="16.7109375" bestFit="1" customWidth="1"/>
    <col min="15873" max="15873" width="91.28515625" customWidth="1"/>
    <col min="15874" max="15874" width="22.7109375" bestFit="1" customWidth="1"/>
    <col min="15875" max="15875" width="17.85546875" customWidth="1"/>
    <col min="15876" max="15884" width="15.5703125" bestFit="1" customWidth="1"/>
    <col min="15885" max="15885" width="15.85546875" customWidth="1"/>
    <col min="15886" max="15887" width="15.5703125" bestFit="1" customWidth="1"/>
    <col min="15888" max="15888" width="16.7109375" bestFit="1" customWidth="1"/>
    <col min="16129" max="16129" width="91.28515625" customWidth="1"/>
    <col min="16130" max="16130" width="22.7109375" bestFit="1" customWidth="1"/>
    <col min="16131" max="16131" width="17.85546875" customWidth="1"/>
    <col min="16132" max="16140" width="15.5703125" bestFit="1" customWidth="1"/>
    <col min="16141" max="16141" width="15.85546875" customWidth="1"/>
    <col min="16142" max="16143" width="15.5703125" bestFit="1" customWidth="1"/>
    <col min="16144" max="16144" width="16.7109375" bestFit="1" customWidth="1"/>
  </cols>
  <sheetData>
    <row r="1" spans="1:17" ht="28.5" customHeight="1" x14ac:dyDescent="0.2">
      <c r="A1" s="32" t="s">
        <v>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7" ht="21" customHeight="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7" ht="18" x14ac:dyDescent="0.2">
      <c r="A3" s="33">
        <v>2026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15.75" customHeight="1" x14ac:dyDescent="0.2">
      <c r="A4" s="34" t="s">
        <v>16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</row>
    <row r="5" spans="1:17" ht="15.75" customHeight="1" x14ac:dyDescent="0.2">
      <c r="A5" s="35" t="s">
        <v>17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7" spans="1:17" ht="25.5" customHeight="1" x14ac:dyDescent="0.2">
      <c r="A7" s="28" t="s">
        <v>18</v>
      </c>
      <c r="B7" s="30" t="s">
        <v>97</v>
      </c>
      <c r="C7" s="39" t="s">
        <v>98</v>
      </c>
      <c r="D7" s="41" t="s">
        <v>99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3"/>
    </row>
    <row r="8" spans="1:17" s="3" customFormat="1" ht="34.5" customHeight="1" x14ac:dyDescent="0.2">
      <c r="A8" s="29"/>
      <c r="B8" s="31"/>
      <c r="C8" s="40"/>
      <c r="D8" s="7" t="s">
        <v>19</v>
      </c>
      <c r="E8" s="7" t="s">
        <v>12</v>
      </c>
      <c r="F8" s="7" t="s">
        <v>2</v>
      </c>
      <c r="G8" s="7" t="s">
        <v>3</v>
      </c>
      <c r="H8" s="8" t="s">
        <v>4</v>
      </c>
      <c r="I8" s="7" t="s">
        <v>13</v>
      </c>
      <c r="J8" s="8" t="s">
        <v>5</v>
      </c>
      <c r="K8" s="7" t="s">
        <v>20</v>
      </c>
      <c r="L8" s="7" t="s">
        <v>6</v>
      </c>
      <c r="M8" s="7" t="s">
        <v>7</v>
      </c>
      <c r="N8" s="7" t="s">
        <v>21</v>
      </c>
      <c r="O8" s="8" t="s">
        <v>8</v>
      </c>
      <c r="P8" s="7" t="s">
        <v>11</v>
      </c>
    </row>
    <row r="9" spans="1:17" ht="15" x14ac:dyDescent="0.25">
      <c r="A9" s="9" t="s">
        <v>22</v>
      </c>
      <c r="B9" s="10">
        <f>+B10+B16+B26+B36+B45+B52+B62+B67+B70</f>
        <v>256323401</v>
      </c>
      <c r="C9" s="10">
        <f>+C10+C16+C26+C36+C45+C52+C62+C67+C70</f>
        <v>0</v>
      </c>
      <c r="D9" s="10">
        <f>+D10+D16+D26+D36+D45+D52+D62+D67+D70+D74+D78+D81</f>
        <v>10072192.99</v>
      </c>
      <c r="E9" s="10">
        <f t="shared" ref="E9:L9" si="0">+E10+E16+E26+E36+E45+E52+E62+E67+E70+E74+E78+E81</f>
        <v>0</v>
      </c>
      <c r="F9" s="10">
        <f t="shared" si="0"/>
        <v>0</v>
      </c>
      <c r="G9" s="10">
        <f t="shared" si="0"/>
        <v>0</v>
      </c>
      <c r="H9" s="10">
        <f>+H10+H16+H26+H36+H45+H52+H62+H67+H70+H74+H78+H81</f>
        <v>0</v>
      </c>
      <c r="I9" s="10">
        <f>+I10+I16+I26+I36+I45+I52+I62+I67+I70+I74+I78+I81</f>
        <v>0</v>
      </c>
      <c r="J9" s="10">
        <f t="shared" si="0"/>
        <v>0</v>
      </c>
      <c r="K9" s="10">
        <f t="shared" si="0"/>
        <v>0</v>
      </c>
      <c r="L9" s="10">
        <f t="shared" si="0"/>
        <v>0</v>
      </c>
      <c r="M9" s="10">
        <f>+M10+M16+M26+M36+M45+M52+M62+M67+M70+M74+M78+M81</f>
        <v>0</v>
      </c>
      <c r="N9" s="10">
        <f>+N10+N16+N26+N36+N45+N52+N62+N67+N70+N74+N78+N81</f>
        <v>0</v>
      </c>
      <c r="O9" s="10">
        <f>+O10+O16+O26+O36+O45+O52+O62+O67+O70+O74+O78+O81</f>
        <v>0</v>
      </c>
      <c r="P9" s="10">
        <f>+P10+P16+P26+P36+P45+P52+P62+P67+P70+P74+P78+P81</f>
        <v>10072192.99</v>
      </c>
      <c r="Q9" s="2"/>
    </row>
    <row r="10" spans="1:17" ht="15" x14ac:dyDescent="0.25">
      <c r="A10" s="11" t="s">
        <v>23</v>
      </c>
      <c r="B10" s="10">
        <f>SUM(B11:B15)</f>
        <v>148296122</v>
      </c>
      <c r="C10" s="10">
        <f>SUM(C11:C15)</f>
        <v>0</v>
      </c>
      <c r="D10" s="10">
        <f>SUM(D11:D15)</f>
        <v>8261377.6200000001</v>
      </c>
      <c r="E10" s="10">
        <f t="shared" ref="E10:P10" si="1">SUM(E11:E15)</f>
        <v>0</v>
      </c>
      <c r="F10" s="10">
        <f t="shared" si="1"/>
        <v>0</v>
      </c>
      <c r="G10" s="10">
        <f t="shared" si="1"/>
        <v>0</v>
      </c>
      <c r="H10" s="10">
        <f t="shared" si="1"/>
        <v>0</v>
      </c>
      <c r="I10" s="10">
        <f t="shared" si="1"/>
        <v>0</v>
      </c>
      <c r="J10" s="10">
        <f t="shared" si="1"/>
        <v>0</v>
      </c>
      <c r="K10" s="10">
        <f t="shared" si="1"/>
        <v>0</v>
      </c>
      <c r="L10" s="10">
        <f t="shared" si="1"/>
        <v>0</v>
      </c>
      <c r="M10" s="10">
        <f t="shared" si="1"/>
        <v>0</v>
      </c>
      <c r="N10" s="10">
        <f t="shared" si="1"/>
        <v>0</v>
      </c>
      <c r="O10" s="10">
        <f t="shared" si="1"/>
        <v>0</v>
      </c>
      <c r="P10" s="10">
        <f t="shared" si="1"/>
        <v>8261377.6200000001</v>
      </c>
    </row>
    <row r="11" spans="1:17" x14ac:dyDescent="0.2">
      <c r="A11" s="12" t="s">
        <v>24</v>
      </c>
      <c r="B11" s="13">
        <v>108557163</v>
      </c>
      <c r="C11" s="13"/>
      <c r="D11" s="13">
        <v>6975117.04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>
        <f>SUM(D11:O11)</f>
        <v>6975117.04</v>
      </c>
    </row>
    <row r="12" spans="1:17" x14ac:dyDescent="0.2">
      <c r="A12" s="12" t="s">
        <v>25</v>
      </c>
      <c r="B12" s="13">
        <v>18906126</v>
      </c>
      <c r="C12" s="13"/>
      <c r="D12" s="13">
        <v>220843.83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>
        <f t="shared" ref="P12:P73" si="2">SUM(D12:O12)</f>
        <v>220843.83</v>
      </c>
    </row>
    <row r="13" spans="1:17" x14ac:dyDescent="0.2">
      <c r="A13" s="12" t="s">
        <v>26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/>
      <c r="M13" s="14"/>
      <c r="N13" s="14"/>
      <c r="O13" s="14"/>
      <c r="P13" s="13">
        <f t="shared" si="2"/>
        <v>0</v>
      </c>
    </row>
    <row r="14" spans="1:17" x14ac:dyDescent="0.2">
      <c r="A14" s="12" t="s">
        <v>27</v>
      </c>
      <c r="B14" s="13">
        <v>7301600</v>
      </c>
      <c r="C14" s="13"/>
      <c r="D14" s="13"/>
      <c r="E14" s="13"/>
      <c r="F14" s="13"/>
      <c r="G14" s="13"/>
      <c r="H14" s="13"/>
      <c r="I14" s="13"/>
      <c r="J14" s="13"/>
      <c r="K14" s="13"/>
      <c r="L14" s="14"/>
      <c r="M14" s="14"/>
      <c r="N14" s="14"/>
      <c r="O14" s="14"/>
      <c r="P14" s="13">
        <f t="shared" si="2"/>
        <v>0</v>
      </c>
    </row>
    <row r="15" spans="1:17" x14ac:dyDescent="0.2">
      <c r="A15" s="12" t="s">
        <v>28</v>
      </c>
      <c r="B15" s="13">
        <v>13531233</v>
      </c>
      <c r="C15" s="13"/>
      <c r="D15" s="13">
        <v>1065416.75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>
        <f t="shared" si="2"/>
        <v>1065416.75</v>
      </c>
    </row>
    <row r="16" spans="1:17" ht="15" x14ac:dyDescent="0.25">
      <c r="A16" s="11" t="s">
        <v>29</v>
      </c>
      <c r="B16" s="10">
        <f>SUM(B17:B25)</f>
        <v>64389779</v>
      </c>
      <c r="C16" s="10">
        <f>SUM(C17:C25)</f>
        <v>0</v>
      </c>
      <c r="D16" s="10">
        <f>SUM(D17:D25)</f>
        <v>1810815.3699999999</v>
      </c>
      <c r="E16" s="10">
        <f t="shared" ref="E16:K16" si="3">SUM(E17:E25)</f>
        <v>0</v>
      </c>
      <c r="F16" s="10">
        <f t="shared" si="3"/>
        <v>0</v>
      </c>
      <c r="G16" s="10">
        <f t="shared" si="3"/>
        <v>0</v>
      </c>
      <c r="H16" s="10">
        <f t="shared" si="3"/>
        <v>0</v>
      </c>
      <c r="I16" s="10">
        <f t="shared" si="3"/>
        <v>0</v>
      </c>
      <c r="J16" s="10">
        <f t="shared" si="3"/>
        <v>0</v>
      </c>
      <c r="K16" s="10">
        <f t="shared" si="3"/>
        <v>0</v>
      </c>
      <c r="L16" s="10">
        <f>SUM(L17:L25)</f>
        <v>0</v>
      </c>
      <c r="M16" s="10">
        <f>SUM(M17:M25)</f>
        <v>0</v>
      </c>
      <c r="N16" s="10">
        <f>SUM(N17:N25)</f>
        <v>0</v>
      </c>
      <c r="O16" s="10">
        <f>SUM(O17:O25)</f>
        <v>0</v>
      </c>
      <c r="P16" s="10">
        <f>SUM(P17:P25)</f>
        <v>1810815.3699999999</v>
      </c>
    </row>
    <row r="17" spans="1:16" x14ac:dyDescent="0.2">
      <c r="A17" s="12" t="s">
        <v>30</v>
      </c>
      <c r="B17" s="13">
        <v>34745100</v>
      </c>
      <c r="C17" s="13"/>
      <c r="D17" s="13">
        <v>1738754.53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>
        <f t="shared" si="2"/>
        <v>1738754.53</v>
      </c>
    </row>
    <row r="18" spans="1:16" x14ac:dyDescent="0.2">
      <c r="A18" s="12" t="s">
        <v>31</v>
      </c>
      <c r="B18" s="13">
        <v>900500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>
        <f t="shared" si="2"/>
        <v>0</v>
      </c>
    </row>
    <row r="19" spans="1:16" x14ac:dyDescent="0.2">
      <c r="A19" s="12" t="s">
        <v>32</v>
      </c>
      <c r="B19" s="13">
        <v>2000</v>
      </c>
      <c r="C19" s="13"/>
      <c r="D19" s="13"/>
      <c r="E19" s="13"/>
      <c r="F19" s="13"/>
      <c r="G19" s="13"/>
      <c r="H19" s="13"/>
      <c r="I19" s="13"/>
      <c r="J19" s="13"/>
      <c r="K19" s="13"/>
      <c r="L19" s="14"/>
      <c r="M19" s="14"/>
      <c r="N19" s="14"/>
      <c r="O19" s="14"/>
      <c r="P19" s="13">
        <f t="shared" si="2"/>
        <v>0</v>
      </c>
    </row>
    <row r="20" spans="1:16" x14ac:dyDescent="0.2">
      <c r="A20" s="12" t="s">
        <v>33</v>
      </c>
      <c r="B20" s="13">
        <v>2000</v>
      </c>
      <c r="C20" s="13"/>
      <c r="D20" s="13"/>
      <c r="E20" s="13"/>
      <c r="F20" s="13"/>
      <c r="G20" s="13"/>
      <c r="H20" s="13"/>
      <c r="I20" s="13"/>
      <c r="J20" s="13"/>
      <c r="K20" s="13"/>
      <c r="L20" s="14"/>
      <c r="M20" s="14"/>
      <c r="N20" s="14"/>
      <c r="O20" s="14"/>
      <c r="P20" s="13">
        <f t="shared" si="2"/>
        <v>0</v>
      </c>
    </row>
    <row r="21" spans="1:16" x14ac:dyDescent="0.2">
      <c r="A21" s="12" t="s">
        <v>34</v>
      </c>
      <c r="B21" s="13">
        <v>3227000</v>
      </c>
      <c r="C21" s="13"/>
      <c r="D21" s="13">
        <v>29166.66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>
        <f t="shared" si="2"/>
        <v>29166.66</v>
      </c>
    </row>
    <row r="22" spans="1:16" x14ac:dyDescent="0.2">
      <c r="A22" s="12" t="s">
        <v>35</v>
      </c>
      <c r="B22" s="13">
        <v>170000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4"/>
      <c r="O22" s="13"/>
      <c r="P22" s="13">
        <f t="shared" si="2"/>
        <v>0</v>
      </c>
    </row>
    <row r="23" spans="1:16" x14ac:dyDescent="0.2">
      <c r="A23" s="12" t="s">
        <v>36</v>
      </c>
      <c r="B23" s="13">
        <v>21410343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>
        <f t="shared" si="2"/>
        <v>0</v>
      </c>
    </row>
    <row r="24" spans="1:16" x14ac:dyDescent="0.2">
      <c r="A24" s="12" t="s">
        <v>37</v>
      </c>
      <c r="B24" s="13">
        <v>2432836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>
        <f t="shared" si="2"/>
        <v>0</v>
      </c>
    </row>
    <row r="25" spans="1:16" x14ac:dyDescent="0.2">
      <c r="A25" s="12" t="s">
        <v>38</v>
      </c>
      <c r="B25" s="13">
        <v>1500000</v>
      </c>
      <c r="C25" s="13"/>
      <c r="D25" s="13">
        <v>42894.18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>
        <f t="shared" si="2"/>
        <v>42894.18</v>
      </c>
    </row>
    <row r="26" spans="1:16" ht="15" x14ac:dyDescent="0.25">
      <c r="A26" s="11" t="s">
        <v>39</v>
      </c>
      <c r="B26" s="10">
        <f>SUM(B27:B35)</f>
        <v>11655500</v>
      </c>
      <c r="C26" s="10">
        <f>SUM(C27:C35)</f>
        <v>0</v>
      </c>
      <c r="D26" s="10">
        <f>SUM(D27:D35)</f>
        <v>0</v>
      </c>
      <c r="E26" s="10">
        <f t="shared" ref="E26:K26" si="4">SUM(E27:E35)</f>
        <v>0</v>
      </c>
      <c r="F26" s="10">
        <f t="shared" si="4"/>
        <v>0</v>
      </c>
      <c r="G26" s="10">
        <f t="shared" si="4"/>
        <v>0</v>
      </c>
      <c r="H26" s="10">
        <f t="shared" si="4"/>
        <v>0</v>
      </c>
      <c r="I26" s="10">
        <f t="shared" si="4"/>
        <v>0</v>
      </c>
      <c r="J26" s="10">
        <f t="shared" si="4"/>
        <v>0</v>
      </c>
      <c r="K26" s="10">
        <f t="shared" si="4"/>
        <v>0</v>
      </c>
      <c r="L26" s="10">
        <f>SUM(L27:L35)</f>
        <v>0</v>
      </c>
      <c r="M26" s="10">
        <f>SUM(M27:M35)</f>
        <v>0</v>
      </c>
      <c r="N26" s="10">
        <f>SUM(N27:N35)</f>
        <v>0</v>
      </c>
      <c r="O26" s="10">
        <f>SUM(O27:O35)</f>
        <v>0</v>
      </c>
      <c r="P26" s="10">
        <f>SUM(P27:P35)</f>
        <v>0</v>
      </c>
    </row>
    <row r="27" spans="1:16" x14ac:dyDescent="0.2">
      <c r="A27" s="12" t="s">
        <v>40</v>
      </c>
      <c r="B27" s="13">
        <v>1260000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>
        <f t="shared" si="2"/>
        <v>0</v>
      </c>
    </row>
    <row r="28" spans="1:16" x14ac:dyDescent="0.2">
      <c r="A28" s="12" t="s">
        <v>41</v>
      </c>
      <c r="B28" s="13">
        <v>261000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>
        <f t="shared" si="2"/>
        <v>0</v>
      </c>
    </row>
    <row r="29" spans="1:16" x14ac:dyDescent="0.2">
      <c r="A29" s="12" t="s">
        <v>42</v>
      </c>
      <c r="B29" s="13">
        <v>867000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>
        <f t="shared" si="2"/>
        <v>0</v>
      </c>
    </row>
    <row r="30" spans="1:16" x14ac:dyDescent="0.2">
      <c r="A30" s="12" t="s">
        <v>43</v>
      </c>
      <c r="B30" s="13">
        <v>75000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3">
        <f t="shared" si="2"/>
        <v>0</v>
      </c>
    </row>
    <row r="31" spans="1:16" x14ac:dyDescent="0.2">
      <c r="A31" s="12" t="s">
        <v>44</v>
      </c>
      <c r="B31" s="13">
        <v>75200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4"/>
      <c r="N31" s="13"/>
      <c r="O31" s="14"/>
      <c r="P31" s="13">
        <f t="shared" si="2"/>
        <v>0</v>
      </c>
    </row>
    <row r="32" spans="1:16" x14ac:dyDescent="0.2">
      <c r="A32" s="12" t="s">
        <v>45</v>
      </c>
      <c r="B32" s="13">
        <v>105300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>
        <f t="shared" si="2"/>
        <v>0</v>
      </c>
    </row>
    <row r="33" spans="1:16" x14ac:dyDescent="0.2">
      <c r="A33" s="12" t="s">
        <v>46</v>
      </c>
      <c r="B33" s="13">
        <v>4880000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>
        <f t="shared" si="2"/>
        <v>0</v>
      </c>
    </row>
    <row r="34" spans="1:16" x14ac:dyDescent="0.2">
      <c r="A34" s="12" t="s">
        <v>47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4"/>
      <c r="M34" s="14"/>
      <c r="N34" s="14"/>
      <c r="O34" s="14"/>
      <c r="P34" s="13">
        <f t="shared" si="2"/>
        <v>0</v>
      </c>
    </row>
    <row r="35" spans="1:16" x14ac:dyDescent="0.2">
      <c r="A35" s="12" t="s">
        <v>48</v>
      </c>
      <c r="B35" s="13">
        <v>4132000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>
        <f t="shared" si="2"/>
        <v>0</v>
      </c>
    </row>
    <row r="36" spans="1:16" ht="15" x14ac:dyDescent="0.25">
      <c r="A36" s="11" t="s">
        <v>49</v>
      </c>
      <c r="B36" s="10">
        <f>SUM(B37:B44)</f>
        <v>1719000</v>
      </c>
      <c r="C36" s="10">
        <f>SUM(C37:C44)</f>
        <v>0</v>
      </c>
      <c r="D36" s="10">
        <f>SUM(D37:D44)</f>
        <v>0</v>
      </c>
      <c r="E36" s="10">
        <f t="shared" ref="E36:P36" si="5">SUM(E37:E44)</f>
        <v>0</v>
      </c>
      <c r="F36" s="10">
        <f t="shared" si="5"/>
        <v>0</v>
      </c>
      <c r="G36" s="10">
        <f t="shared" si="5"/>
        <v>0</v>
      </c>
      <c r="H36" s="10">
        <f t="shared" si="5"/>
        <v>0</v>
      </c>
      <c r="I36" s="10">
        <f t="shared" si="5"/>
        <v>0</v>
      </c>
      <c r="J36" s="10">
        <f t="shared" si="5"/>
        <v>0</v>
      </c>
      <c r="K36" s="10">
        <f t="shared" si="5"/>
        <v>0</v>
      </c>
      <c r="L36" s="10">
        <f t="shared" si="5"/>
        <v>0</v>
      </c>
      <c r="M36" s="10">
        <f t="shared" si="5"/>
        <v>0</v>
      </c>
      <c r="N36" s="10">
        <f>SUM(N37:N44)</f>
        <v>0</v>
      </c>
      <c r="O36" s="10">
        <f t="shared" si="5"/>
        <v>0</v>
      </c>
      <c r="P36" s="10">
        <f t="shared" si="5"/>
        <v>0</v>
      </c>
    </row>
    <row r="37" spans="1:16" x14ac:dyDescent="0.2">
      <c r="A37" s="12" t="s">
        <v>50</v>
      </c>
      <c r="B37" s="13">
        <v>1375000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4"/>
      <c r="N37" s="14"/>
      <c r="O37" s="14"/>
      <c r="P37" s="13">
        <f t="shared" si="2"/>
        <v>0</v>
      </c>
    </row>
    <row r="38" spans="1:16" x14ac:dyDescent="0.2">
      <c r="A38" s="12" t="s">
        <v>51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4"/>
      <c r="M38" s="14"/>
      <c r="N38" s="14"/>
      <c r="O38" s="14"/>
      <c r="P38" s="13">
        <f t="shared" si="2"/>
        <v>0</v>
      </c>
    </row>
    <row r="39" spans="1:16" x14ac:dyDescent="0.2">
      <c r="A39" s="12" t="s">
        <v>52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4"/>
      <c r="M39" s="14"/>
      <c r="N39" s="14"/>
      <c r="O39" s="14"/>
      <c r="P39" s="13">
        <f t="shared" si="2"/>
        <v>0</v>
      </c>
    </row>
    <row r="40" spans="1:16" x14ac:dyDescent="0.2">
      <c r="A40" s="12" t="s">
        <v>53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4"/>
      <c r="M40" s="14"/>
      <c r="N40" s="14"/>
      <c r="O40" s="14"/>
      <c r="P40" s="13">
        <f t="shared" si="2"/>
        <v>0</v>
      </c>
    </row>
    <row r="41" spans="1:16" x14ac:dyDescent="0.2">
      <c r="A41" s="12" t="s">
        <v>54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4"/>
      <c r="M41" s="14"/>
      <c r="N41" s="14"/>
      <c r="O41" s="14"/>
      <c r="P41" s="13">
        <f t="shared" si="2"/>
        <v>0</v>
      </c>
    </row>
    <row r="42" spans="1:16" x14ac:dyDescent="0.2">
      <c r="A42" s="12" t="s">
        <v>55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4"/>
      <c r="M42" s="14"/>
      <c r="N42" s="14"/>
      <c r="O42" s="14"/>
      <c r="P42" s="13">
        <f t="shared" si="2"/>
        <v>0</v>
      </c>
    </row>
    <row r="43" spans="1:16" x14ac:dyDescent="0.2">
      <c r="A43" s="12" t="s">
        <v>56</v>
      </c>
      <c r="B43" s="13">
        <v>344000</v>
      </c>
      <c r="C43" s="13"/>
      <c r="D43" s="13"/>
      <c r="E43" s="13"/>
      <c r="F43" s="13"/>
      <c r="G43" s="13"/>
      <c r="H43" s="13"/>
      <c r="I43" s="13"/>
      <c r="J43" s="13"/>
      <c r="K43" s="13"/>
      <c r="L43" s="14"/>
      <c r="M43" s="14"/>
      <c r="N43" s="13"/>
      <c r="O43" s="14"/>
      <c r="P43" s="13">
        <f t="shared" si="2"/>
        <v>0</v>
      </c>
    </row>
    <row r="44" spans="1:16" x14ac:dyDescent="0.2">
      <c r="A44" s="12" t="s">
        <v>57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4"/>
      <c r="M44" s="14"/>
      <c r="N44" s="14"/>
      <c r="O44" s="14"/>
      <c r="P44" s="13">
        <f t="shared" si="2"/>
        <v>0</v>
      </c>
    </row>
    <row r="45" spans="1:16" ht="15" x14ac:dyDescent="0.25">
      <c r="A45" s="11" t="s">
        <v>58</v>
      </c>
      <c r="B45" s="10">
        <f>SUM(B46:B51)</f>
        <v>0</v>
      </c>
      <c r="C45" s="10">
        <f>SUM(C46:C51)</f>
        <v>0</v>
      </c>
      <c r="D45" s="10">
        <f>SUM(D46:D51)</f>
        <v>0</v>
      </c>
      <c r="E45" s="10">
        <f t="shared" ref="E45:K45" si="6">SUM(E46:E51)</f>
        <v>0</v>
      </c>
      <c r="F45" s="10">
        <f t="shared" si="6"/>
        <v>0</v>
      </c>
      <c r="G45" s="10">
        <f t="shared" si="6"/>
        <v>0</v>
      </c>
      <c r="H45" s="10">
        <f t="shared" si="6"/>
        <v>0</v>
      </c>
      <c r="I45" s="10">
        <f t="shared" si="6"/>
        <v>0</v>
      </c>
      <c r="J45" s="10">
        <f t="shared" si="6"/>
        <v>0</v>
      </c>
      <c r="K45" s="10">
        <f t="shared" si="6"/>
        <v>0</v>
      </c>
      <c r="L45" s="14"/>
      <c r="M45" s="14"/>
      <c r="N45" s="14"/>
      <c r="O45" s="14"/>
      <c r="P45" s="10">
        <f>SUM(P46:P51)</f>
        <v>0</v>
      </c>
    </row>
    <row r="46" spans="1:16" x14ac:dyDescent="0.2">
      <c r="A46" s="12" t="s">
        <v>59</v>
      </c>
      <c r="B46" s="13">
        <v>0</v>
      </c>
      <c r="C46" s="13"/>
      <c r="D46" s="13"/>
      <c r="E46" s="13"/>
      <c r="F46" s="13"/>
      <c r="G46" s="13"/>
      <c r="H46" s="13"/>
      <c r="I46" s="13"/>
      <c r="J46" s="13"/>
      <c r="K46" s="13"/>
      <c r="L46" s="14"/>
      <c r="M46" s="14"/>
      <c r="N46" s="14"/>
      <c r="O46" s="14"/>
      <c r="P46" s="13">
        <f t="shared" si="2"/>
        <v>0</v>
      </c>
    </row>
    <row r="47" spans="1:16" x14ac:dyDescent="0.2">
      <c r="A47" s="12" t="s">
        <v>60</v>
      </c>
      <c r="B47" s="13">
        <v>0</v>
      </c>
      <c r="C47" s="13"/>
      <c r="D47" s="13"/>
      <c r="E47" s="13"/>
      <c r="F47" s="13"/>
      <c r="G47" s="13"/>
      <c r="H47" s="13"/>
      <c r="I47" s="13"/>
      <c r="J47" s="13"/>
      <c r="K47" s="13"/>
      <c r="L47" s="14"/>
      <c r="M47" s="14"/>
      <c r="N47" s="14"/>
      <c r="O47" s="14"/>
      <c r="P47" s="13">
        <f t="shared" si="2"/>
        <v>0</v>
      </c>
    </row>
    <row r="48" spans="1:16" x14ac:dyDescent="0.2">
      <c r="A48" s="12" t="s">
        <v>61</v>
      </c>
      <c r="B48" s="13">
        <v>0</v>
      </c>
      <c r="C48" s="13"/>
      <c r="D48" s="13"/>
      <c r="E48" s="13"/>
      <c r="F48" s="13"/>
      <c r="G48" s="13"/>
      <c r="H48" s="13"/>
      <c r="I48" s="13"/>
      <c r="J48" s="13"/>
      <c r="K48" s="13"/>
      <c r="L48" s="14"/>
      <c r="M48" s="14"/>
      <c r="N48" s="14"/>
      <c r="O48" s="14"/>
      <c r="P48" s="13">
        <f t="shared" si="2"/>
        <v>0</v>
      </c>
    </row>
    <row r="49" spans="1:16" x14ac:dyDescent="0.2">
      <c r="A49" s="12" t="s">
        <v>62</v>
      </c>
      <c r="B49" s="13">
        <v>0</v>
      </c>
      <c r="C49" s="13"/>
      <c r="D49" s="13"/>
      <c r="E49" s="13"/>
      <c r="F49" s="13"/>
      <c r="G49" s="13"/>
      <c r="H49" s="13"/>
      <c r="I49" s="13"/>
      <c r="J49" s="13"/>
      <c r="K49" s="13"/>
      <c r="L49" s="14"/>
      <c r="M49" s="14"/>
      <c r="N49" s="14"/>
      <c r="O49" s="14"/>
      <c r="P49" s="13">
        <f t="shared" si="2"/>
        <v>0</v>
      </c>
    </row>
    <row r="50" spans="1:16" x14ac:dyDescent="0.2">
      <c r="A50" s="12" t="s">
        <v>63</v>
      </c>
      <c r="B50" s="13">
        <v>0</v>
      </c>
      <c r="C50" s="13"/>
      <c r="D50" s="13"/>
      <c r="E50" s="13"/>
      <c r="F50" s="13"/>
      <c r="G50" s="13"/>
      <c r="H50" s="13"/>
      <c r="I50" s="13"/>
      <c r="J50" s="13"/>
      <c r="K50" s="13"/>
      <c r="L50" s="14"/>
      <c r="M50" s="14"/>
      <c r="N50" s="14"/>
      <c r="O50" s="14"/>
      <c r="P50" s="13">
        <f t="shared" si="2"/>
        <v>0</v>
      </c>
    </row>
    <row r="51" spans="1:16" x14ac:dyDescent="0.2">
      <c r="A51" s="12" t="s">
        <v>64</v>
      </c>
      <c r="B51" s="13">
        <v>0</v>
      </c>
      <c r="C51" s="13"/>
      <c r="D51" s="13"/>
      <c r="E51" s="13"/>
      <c r="F51" s="13"/>
      <c r="G51" s="13"/>
      <c r="H51" s="13"/>
      <c r="I51" s="13"/>
      <c r="J51" s="13"/>
      <c r="K51" s="13"/>
      <c r="L51" s="14"/>
      <c r="M51" s="14"/>
      <c r="N51" s="14"/>
      <c r="O51" s="14"/>
      <c r="P51" s="13">
        <f t="shared" si="2"/>
        <v>0</v>
      </c>
    </row>
    <row r="52" spans="1:16" ht="15" x14ac:dyDescent="0.25">
      <c r="A52" s="11" t="s">
        <v>65</v>
      </c>
      <c r="B52" s="10">
        <f>SUM(B53:B61)</f>
        <v>30263000</v>
      </c>
      <c r="C52" s="10">
        <f>SUM(C53:C61)</f>
        <v>0</v>
      </c>
      <c r="D52" s="10">
        <f>SUM(D53:D62)</f>
        <v>0</v>
      </c>
      <c r="E52" s="10">
        <f t="shared" ref="E52:N52" si="7">SUM(E53:E62)</f>
        <v>0</v>
      </c>
      <c r="F52" s="10">
        <f t="shared" si="7"/>
        <v>0</v>
      </c>
      <c r="G52" s="10">
        <f t="shared" si="7"/>
        <v>0</v>
      </c>
      <c r="H52" s="10">
        <f>SUM(H53:H61)</f>
        <v>0</v>
      </c>
      <c r="I52" s="10">
        <f>SUM(I53:I61)</f>
        <v>0</v>
      </c>
      <c r="J52" s="10">
        <f t="shared" si="7"/>
        <v>0</v>
      </c>
      <c r="K52" s="10">
        <f t="shared" si="7"/>
        <v>0</v>
      </c>
      <c r="L52" s="10">
        <f t="shared" si="7"/>
        <v>0</v>
      </c>
      <c r="M52" s="10">
        <f>+M53+M54+M55+M56+M57+M58</f>
        <v>0</v>
      </c>
      <c r="N52" s="10">
        <f t="shared" si="7"/>
        <v>0</v>
      </c>
      <c r="O52" s="10">
        <f>SUM(O53:O61)</f>
        <v>0</v>
      </c>
      <c r="P52" s="10">
        <f>SUM(P53:P61)</f>
        <v>0</v>
      </c>
    </row>
    <row r="53" spans="1:16" x14ac:dyDescent="0.2">
      <c r="A53" s="12" t="s">
        <v>66</v>
      </c>
      <c r="B53" s="13">
        <v>20250000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>
        <f t="shared" si="2"/>
        <v>0</v>
      </c>
    </row>
    <row r="54" spans="1:16" x14ac:dyDescent="0.2">
      <c r="A54" s="12" t="s">
        <v>67</v>
      </c>
      <c r="B54" s="13">
        <v>2000</v>
      </c>
      <c r="C54" s="13"/>
      <c r="D54" s="13"/>
      <c r="E54" s="13"/>
      <c r="F54" s="13"/>
      <c r="G54" s="13"/>
      <c r="H54" s="13"/>
      <c r="I54" s="13"/>
      <c r="J54" s="13"/>
      <c r="K54" s="13"/>
      <c r="L54" s="14"/>
      <c r="M54" s="13"/>
      <c r="N54" s="14"/>
      <c r="O54" s="13"/>
      <c r="P54" s="13">
        <f t="shared" si="2"/>
        <v>0</v>
      </c>
    </row>
    <row r="55" spans="1:16" x14ac:dyDescent="0.2">
      <c r="A55" s="12" t="s">
        <v>68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4"/>
      <c r="M55" s="13"/>
      <c r="N55" s="14"/>
      <c r="O55" s="14"/>
      <c r="P55" s="13">
        <f t="shared" si="2"/>
        <v>0</v>
      </c>
    </row>
    <row r="56" spans="1:16" x14ac:dyDescent="0.2">
      <c r="A56" s="12" t="s">
        <v>69</v>
      </c>
      <c r="B56" s="13">
        <v>2000</v>
      </c>
      <c r="C56" s="13"/>
      <c r="D56" s="13"/>
      <c r="E56" s="13"/>
      <c r="F56" s="13"/>
      <c r="G56" s="13"/>
      <c r="H56" s="13"/>
      <c r="I56" s="13"/>
      <c r="J56" s="13"/>
      <c r="K56" s="13"/>
      <c r="L56" s="14"/>
      <c r="M56" s="13"/>
      <c r="N56" s="13"/>
      <c r="O56" s="14"/>
      <c r="P56" s="13">
        <f t="shared" si="2"/>
        <v>0</v>
      </c>
    </row>
    <row r="57" spans="1:16" x14ac:dyDescent="0.2">
      <c r="A57" s="12" t="s">
        <v>70</v>
      </c>
      <c r="B57" s="13">
        <v>10007000</v>
      </c>
      <c r="C57" s="13"/>
      <c r="D57" s="13"/>
      <c r="E57" s="13"/>
      <c r="F57" s="13"/>
      <c r="G57" s="13"/>
      <c r="H57" s="13"/>
      <c r="I57" s="13"/>
      <c r="J57" s="13"/>
      <c r="K57" s="13"/>
      <c r="L57" s="14"/>
      <c r="M57" s="13"/>
      <c r="N57" s="14"/>
      <c r="O57" s="13"/>
      <c r="P57" s="13">
        <f t="shared" si="2"/>
        <v>0</v>
      </c>
    </row>
    <row r="58" spans="1:16" x14ac:dyDescent="0.2">
      <c r="A58" s="12" t="s">
        <v>71</v>
      </c>
      <c r="B58" s="13">
        <v>1000</v>
      </c>
      <c r="C58" s="13"/>
      <c r="D58" s="13"/>
      <c r="E58" s="13"/>
      <c r="F58" s="13"/>
      <c r="G58" s="13"/>
      <c r="H58" s="13"/>
      <c r="I58" s="13"/>
      <c r="J58" s="13"/>
      <c r="K58" s="13"/>
      <c r="L58" s="14"/>
      <c r="M58" s="15"/>
      <c r="N58" s="14"/>
      <c r="O58" s="14"/>
      <c r="P58" s="13">
        <f t="shared" si="2"/>
        <v>0</v>
      </c>
    </row>
    <row r="59" spans="1:16" x14ac:dyDescent="0.2">
      <c r="A59" s="12" t="s">
        <v>72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4"/>
      <c r="M59" s="14"/>
      <c r="N59" s="14"/>
      <c r="O59" s="14"/>
      <c r="P59" s="13">
        <f t="shared" si="2"/>
        <v>0</v>
      </c>
    </row>
    <row r="60" spans="1:16" x14ac:dyDescent="0.2">
      <c r="A60" s="12" t="s">
        <v>73</v>
      </c>
      <c r="B60" s="13">
        <v>1000</v>
      </c>
      <c r="C60" s="13"/>
      <c r="D60" s="13"/>
      <c r="E60" s="13"/>
      <c r="F60" s="13"/>
      <c r="G60" s="13"/>
      <c r="H60" s="13"/>
      <c r="I60" s="13"/>
      <c r="J60" s="13"/>
      <c r="K60" s="13"/>
      <c r="L60" s="14"/>
      <c r="M60" s="14"/>
      <c r="N60" s="13"/>
      <c r="O60" s="14"/>
      <c r="P60" s="13">
        <f t="shared" si="2"/>
        <v>0</v>
      </c>
    </row>
    <row r="61" spans="1:16" x14ac:dyDescent="0.2">
      <c r="A61" s="12" t="s">
        <v>74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4"/>
      <c r="M61" s="14"/>
      <c r="N61" s="14"/>
      <c r="O61" s="14"/>
      <c r="P61" s="16">
        <f t="shared" si="2"/>
        <v>0</v>
      </c>
    </row>
    <row r="62" spans="1:16" ht="15" x14ac:dyDescent="0.25">
      <c r="A62" s="11" t="s">
        <v>75</v>
      </c>
      <c r="B62" s="10">
        <f>SUM(B63:B66)</f>
        <v>0</v>
      </c>
      <c r="C62" s="10">
        <f>SUM(C63:C66)</f>
        <v>0</v>
      </c>
      <c r="D62" s="10">
        <f>SUM(D63:D66)</f>
        <v>0</v>
      </c>
      <c r="E62" s="10">
        <f t="shared" ref="E62:K62" si="8">SUM(E63:E66)</f>
        <v>0</v>
      </c>
      <c r="F62" s="10">
        <f t="shared" si="8"/>
        <v>0</v>
      </c>
      <c r="G62" s="10">
        <f t="shared" si="8"/>
        <v>0</v>
      </c>
      <c r="H62" s="10">
        <f t="shared" si="8"/>
        <v>0</v>
      </c>
      <c r="I62" s="10">
        <f t="shared" si="8"/>
        <v>0</v>
      </c>
      <c r="J62" s="10">
        <f t="shared" si="8"/>
        <v>0</v>
      </c>
      <c r="K62" s="10">
        <f t="shared" si="8"/>
        <v>0</v>
      </c>
      <c r="L62" s="14"/>
      <c r="M62" s="17">
        <f>+M63</f>
        <v>0</v>
      </c>
      <c r="N62" s="14"/>
      <c r="O62" s="18">
        <f>SUM(O63:O66)</f>
        <v>0</v>
      </c>
      <c r="P62" s="19">
        <f>SUM(P63:P66)</f>
        <v>0</v>
      </c>
    </row>
    <row r="63" spans="1:16" x14ac:dyDescent="0.2">
      <c r="A63" s="12" t="s">
        <v>76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4"/>
      <c r="M63" s="13"/>
      <c r="N63" s="14"/>
      <c r="O63" s="13"/>
      <c r="P63" s="16">
        <f>SUM(D63:O63)</f>
        <v>0</v>
      </c>
    </row>
    <row r="64" spans="1:16" x14ac:dyDescent="0.2">
      <c r="A64" s="12" t="s">
        <v>77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4"/>
      <c r="M64" s="14"/>
      <c r="N64" s="14"/>
      <c r="O64" s="14"/>
      <c r="P64" s="16">
        <f t="shared" si="2"/>
        <v>0</v>
      </c>
    </row>
    <row r="65" spans="1:16" x14ac:dyDescent="0.2">
      <c r="A65" s="12" t="s">
        <v>78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4"/>
      <c r="M65" s="14"/>
      <c r="N65" s="14"/>
      <c r="O65" s="14"/>
      <c r="P65" s="16">
        <f t="shared" si="2"/>
        <v>0</v>
      </c>
    </row>
    <row r="66" spans="1:16" x14ac:dyDescent="0.2">
      <c r="A66" s="12" t="s">
        <v>79</v>
      </c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4"/>
      <c r="M66" s="14"/>
      <c r="N66" s="14"/>
      <c r="O66" s="14"/>
      <c r="P66" s="16">
        <f t="shared" si="2"/>
        <v>0</v>
      </c>
    </row>
    <row r="67" spans="1:16" ht="15" x14ac:dyDescent="0.25">
      <c r="A67" s="11" t="s">
        <v>80</v>
      </c>
      <c r="B67" s="10">
        <f>SUM(B68:B69)</f>
        <v>0</v>
      </c>
      <c r="C67" s="10">
        <f>SUM(C68:C69)</f>
        <v>0</v>
      </c>
      <c r="D67" s="10">
        <f>SUM(D68:D69)</f>
        <v>0</v>
      </c>
      <c r="E67" s="10">
        <f t="shared" ref="E67:K67" si="9">SUM(E68:E69)</f>
        <v>0</v>
      </c>
      <c r="F67" s="10">
        <f t="shared" si="9"/>
        <v>0</v>
      </c>
      <c r="G67" s="10">
        <f t="shared" si="9"/>
        <v>0</v>
      </c>
      <c r="H67" s="10">
        <f t="shared" si="9"/>
        <v>0</v>
      </c>
      <c r="I67" s="10">
        <f t="shared" si="9"/>
        <v>0</v>
      </c>
      <c r="J67" s="10">
        <f t="shared" si="9"/>
        <v>0</v>
      </c>
      <c r="K67" s="10">
        <f t="shared" si="9"/>
        <v>0</v>
      </c>
      <c r="L67" s="14"/>
      <c r="M67" s="14"/>
      <c r="N67" s="14"/>
      <c r="O67" s="14"/>
      <c r="P67" s="19">
        <f>SUM(P68:P69)</f>
        <v>0</v>
      </c>
    </row>
    <row r="68" spans="1:16" x14ac:dyDescent="0.2">
      <c r="A68" s="12" t="s">
        <v>81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4"/>
      <c r="M68" s="14"/>
      <c r="N68" s="14"/>
      <c r="O68" s="14"/>
      <c r="P68" s="16">
        <f t="shared" si="2"/>
        <v>0</v>
      </c>
    </row>
    <row r="69" spans="1:16" x14ac:dyDescent="0.2">
      <c r="A69" s="12" t="s">
        <v>82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4"/>
      <c r="M69" s="14"/>
      <c r="N69" s="14"/>
      <c r="O69" s="14"/>
      <c r="P69" s="16">
        <f t="shared" si="2"/>
        <v>0</v>
      </c>
    </row>
    <row r="70" spans="1:16" ht="15" x14ac:dyDescent="0.25">
      <c r="A70" s="11" t="s">
        <v>83</v>
      </c>
      <c r="B70" s="10">
        <f>SUM(B71:B73)</f>
        <v>0</v>
      </c>
      <c r="C70" s="10">
        <f>SUM(C71:C73)</f>
        <v>0</v>
      </c>
      <c r="D70" s="10">
        <f>SUM(D71:D73)</f>
        <v>0</v>
      </c>
      <c r="E70" s="10">
        <f t="shared" ref="E70:K70" si="10">SUM(E71:E73)</f>
        <v>0</v>
      </c>
      <c r="F70" s="10">
        <f t="shared" si="10"/>
        <v>0</v>
      </c>
      <c r="G70" s="10">
        <f t="shared" si="10"/>
        <v>0</v>
      </c>
      <c r="H70" s="10">
        <f t="shared" si="10"/>
        <v>0</v>
      </c>
      <c r="I70" s="10">
        <f t="shared" si="10"/>
        <v>0</v>
      </c>
      <c r="J70" s="10">
        <f t="shared" si="10"/>
        <v>0</v>
      </c>
      <c r="K70" s="10">
        <f t="shared" si="10"/>
        <v>0</v>
      </c>
      <c r="L70" s="14"/>
      <c r="M70" s="14"/>
      <c r="N70" s="14"/>
      <c r="O70" s="14"/>
      <c r="P70" s="19">
        <f>SUM(P71:P73)</f>
        <v>0</v>
      </c>
    </row>
    <row r="71" spans="1:16" x14ac:dyDescent="0.2">
      <c r="A71" s="12" t="s">
        <v>84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4"/>
      <c r="M71" s="14"/>
      <c r="N71" s="14"/>
      <c r="O71" s="14"/>
      <c r="P71" s="16">
        <f t="shared" si="2"/>
        <v>0</v>
      </c>
    </row>
    <row r="72" spans="1:16" x14ac:dyDescent="0.2">
      <c r="A72" s="12" t="s">
        <v>85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4"/>
      <c r="M72" s="14"/>
      <c r="N72" s="14"/>
      <c r="O72" s="14"/>
      <c r="P72" s="16">
        <f t="shared" si="2"/>
        <v>0</v>
      </c>
    </row>
    <row r="73" spans="1:16" x14ac:dyDescent="0.2">
      <c r="A73" s="12" t="s">
        <v>86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4"/>
      <c r="M73" s="14"/>
      <c r="N73" s="14"/>
      <c r="O73" s="14"/>
      <c r="P73" s="16">
        <f t="shared" si="2"/>
        <v>0</v>
      </c>
    </row>
    <row r="74" spans="1:16" ht="15" x14ac:dyDescent="0.25">
      <c r="A74" s="9" t="s">
        <v>87</v>
      </c>
      <c r="B74" s="10">
        <f>+B75+B78+B81</f>
        <v>0</v>
      </c>
      <c r="C74" s="10">
        <f>+C75+C78+C81</f>
        <v>0</v>
      </c>
      <c r="D74" s="10">
        <f>SUM(D75:D77)</f>
        <v>0</v>
      </c>
      <c r="E74" s="10">
        <f t="shared" ref="E74:K74" si="11">SUM(E75:E77)</f>
        <v>0</v>
      </c>
      <c r="F74" s="10">
        <f t="shared" si="11"/>
        <v>0</v>
      </c>
      <c r="G74" s="10">
        <f t="shared" si="11"/>
        <v>0</v>
      </c>
      <c r="H74" s="10">
        <f t="shared" si="11"/>
        <v>0</v>
      </c>
      <c r="I74" s="10">
        <f t="shared" si="11"/>
        <v>0</v>
      </c>
      <c r="J74" s="10">
        <f t="shared" si="11"/>
        <v>0</v>
      </c>
      <c r="K74" s="10">
        <f t="shared" si="11"/>
        <v>0</v>
      </c>
      <c r="L74" s="20"/>
      <c r="M74" s="20"/>
      <c r="N74" s="20"/>
      <c r="O74" s="20"/>
      <c r="P74" s="19">
        <f>SUM(P75:P77)</f>
        <v>0</v>
      </c>
    </row>
    <row r="75" spans="1:16" ht="15" x14ac:dyDescent="0.25">
      <c r="A75" s="11" t="s">
        <v>88</v>
      </c>
      <c r="B75" s="10">
        <f>+B76+B77</f>
        <v>0</v>
      </c>
      <c r="C75" s="10">
        <f>+C76+C77</f>
        <v>0</v>
      </c>
      <c r="D75" s="10"/>
      <c r="E75" s="10"/>
      <c r="F75" s="10"/>
      <c r="G75" s="10"/>
      <c r="H75" s="10"/>
      <c r="I75" s="10"/>
      <c r="J75" s="10"/>
      <c r="K75" s="10"/>
      <c r="L75" s="14"/>
      <c r="M75" s="14"/>
      <c r="N75" s="14"/>
      <c r="O75" s="14"/>
      <c r="P75" s="10"/>
    </row>
    <row r="76" spans="1:16" x14ac:dyDescent="0.2">
      <c r="A76" s="12" t="s">
        <v>89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4"/>
      <c r="M76" s="14"/>
      <c r="N76" s="14"/>
      <c r="O76" s="14"/>
      <c r="P76" s="13"/>
    </row>
    <row r="77" spans="1:16" x14ac:dyDescent="0.2">
      <c r="A77" s="12" t="s">
        <v>90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4"/>
      <c r="M77" s="14"/>
      <c r="N77" s="14"/>
      <c r="O77" s="14"/>
      <c r="P77" s="13"/>
    </row>
    <row r="78" spans="1:16" ht="15" x14ac:dyDescent="0.25">
      <c r="A78" s="11" t="s">
        <v>91</v>
      </c>
      <c r="B78" s="10">
        <f>+B79+B80</f>
        <v>0</v>
      </c>
      <c r="C78" s="10">
        <f>+C79+C80</f>
        <v>0</v>
      </c>
      <c r="D78" s="10">
        <f>SUM(D79:D80)</f>
        <v>0</v>
      </c>
      <c r="E78" s="10">
        <f t="shared" ref="E78:K78" si="12">SUM(E79:E80)</f>
        <v>0</v>
      </c>
      <c r="F78" s="10">
        <f t="shared" si="12"/>
        <v>0</v>
      </c>
      <c r="G78" s="10">
        <f t="shared" si="12"/>
        <v>0</v>
      </c>
      <c r="H78" s="10">
        <f t="shared" si="12"/>
        <v>0</v>
      </c>
      <c r="I78" s="10">
        <f t="shared" si="12"/>
        <v>0</v>
      </c>
      <c r="J78" s="10">
        <f t="shared" si="12"/>
        <v>0</v>
      </c>
      <c r="K78" s="10">
        <f t="shared" si="12"/>
        <v>0</v>
      </c>
      <c r="L78" s="14"/>
      <c r="M78" s="14"/>
      <c r="N78" s="14"/>
      <c r="O78" s="14"/>
      <c r="P78" s="10">
        <f>SUM(P79:P80)</f>
        <v>0</v>
      </c>
    </row>
    <row r="79" spans="1:16" x14ac:dyDescent="0.2">
      <c r="A79" s="12" t="s">
        <v>92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4"/>
      <c r="M79" s="14"/>
      <c r="N79" s="14"/>
      <c r="O79" s="14"/>
      <c r="P79" s="13"/>
    </row>
    <row r="80" spans="1:16" x14ac:dyDescent="0.2">
      <c r="A80" s="12" t="s">
        <v>93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4"/>
      <c r="M80" s="14"/>
      <c r="N80" s="14"/>
      <c r="O80" s="14"/>
      <c r="P80" s="13"/>
    </row>
    <row r="81" spans="1:16" ht="15" x14ac:dyDescent="0.25">
      <c r="A81" s="11" t="s">
        <v>94</v>
      </c>
      <c r="B81" s="10">
        <f>+B82</f>
        <v>0</v>
      </c>
      <c r="C81" s="10">
        <f>+C82</f>
        <v>0</v>
      </c>
      <c r="D81" s="10">
        <f>+D82</f>
        <v>0</v>
      </c>
      <c r="E81" s="10">
        <f t="shared" ref="E81:K81" si="13">+E82</f>
        <v>0</v>
      </c>
      <c r="F81" s="10">
        <f t="shared" si="13"/>
        <v>0</v>
      </c>
      <c r="G81" s="10">
        <f t="shared" si="13"/>
        <v>0</v>
      </c>
      <c r="H81" s="10">
        <f t="shared" si="13"/>
        <v>0</v>
      </c>
      <c r="I81" s="10">
        <f t="shared" si="13"/>
        <v>0</v>
      </c>
      <c r="J81" s="10">
        <f t="shared" si="13"/>
        <v>0</v>
      </c>
      <c r="K81" s="10">
        <f t="shared" si="13"/>
        <v>0</v>
      </c>
      <c r="L81" s="14"/>
      <c r="M81" s="14"/>
      <c r="N81" s="14"/>
      <c r="O81" s="14"/>
      <c r="P81" s="10">
        <f>+P82</f>
        <v>0</v>
      </c>
    </row>
    <row r="82" spans="1:16" x14ac:dyDescent="0.2">
      <c r="A82" s="12" t="s">
        <v>95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4"/>
      <c r="M82" s="14"/>
      <c r="N82" s="14"/>
      <c r="O82" s="14"/>
      <c r="P82" s="13"/>
    </row>
    <row r="83" spans="1:16" ht="15" x14ac:dyDescent="0.25">
      <c r="A83" s="21" t="s">
        <v>96</v>
      </c>
      <c r="B83" s="22">
        <f>+B9</f>
        <v>256323401</v>
      </c>
      <c r="C83" s="22">
        <f>+C9</f>
        <v>0</v>
      </c>
      <c r="D83" s="22">
        <f>+D9</f>
        <v>10072192.99</v>
      </c>
      <c r="E83" s="22">
        <f t="shared" ref="E83:P83" si="14">+E9</f>
        <v>0</v>
      </c>
      <c r="F83" s="22">
        <f t="shared" si="14"/>
        <v>0</v>
      </c>
      <c r="G83" s="22">
        <f t="shared" si="14"/>
        <v>0</v>
      </c>
      <c r="H83" s="22">
        <f>+H9</f>
        <v>0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2">
        <f t="shared" si="14"/>
        <v>0</v>
      </c>
      <c r="M83" s="22">
        <f>+M9</f>
        <v>0</v>
      </c>
      <c r="N83" s="22">
        <f t="shared" si="14"/>
        <v>0</v>
      </c>
      <c r="O83" s="22">
        <f t="shared" si="14"/>
        <v>0</v>
      </c>
      <c r="P83" s="22">
        <f t="shared" si="14"/>
        <v>10072192.99</v>
      </c>
    </row>
    <row r="85" spans="1:16" s="23" customFormat="1" ht="15" x14ac:dyDescent="0.25">
      <c r="A85" s="23" t="s">
        <v>105</v>
      </c>
    </row>
    <row r="86" spans="1:16" ht="16.5" customHeight="1" x14ac:dyDescent="0.25">
      <c r="A86" s="24" t="s">
        <v>106</v>
      </c>
    </row>
    <row r="87" spans="1:16" ht="15" x14ac:dyDescent="0.25">
      <c r="A87" s="24" t="s">
        <v>107</v>
      </c>
    </row>
    <row r="88" spans="1:16" ht="15" x14ac:dyDescent="0.25">
      <c r="A88" s="24" t="s">
        <v>108</v>
      </c>
    </row>
    <row r="89" spans="1:16" ht="15" x14ac:dyDescent="0.25">
      <c r="A89" s="24" t="s">
        <v>109</v>
      </c>
    </row>
    <row r="90" spans="1:16" ht="15" x14ac:dyDescent="0.25">
      <c r="A90" s="24" t="s">
        <v>110</v>
      </c>
    </row>
    <row r="91" spans="1:16" ht="14.25" x14ac:dyDescent="0.2">
      <c r="A91" s="25" t="s">
        <v>111</v>
      </c>
    </row>
    <row r="92" spans="1:16" ht="14.25" x14ac:dyDescent="0.2">
      <c r="A92" s="26" t="s">
        <v>112</v>
      </c>
    </row>
    <row r="93" spans="1:16" ht="14.25" x14ac:dyDescent="0.2">
      <c r="A93" s="26" t="s">
        <v>113</v>
      </c>
    </row>
    <row r="94" spans="1:16" ht="14.25" x14ac:dyDescent="0.2">
      <c r="A94" s="26" t="s">
        <v>114</v>
      </c>
    </row>
    <row r="95" spans="1:16" ht="14.25" x14ac:dyDescent="0.2">
      <c r="A95" s="26" t="s">
        <v>115</v>
      </c>
    </row>
    <row r="96" spans="1:16" ht="14.25" x14ac:dyDescent="0.25">
      <c r="A96" s="27"/>
    </row>
    <row r="97" spans="1:14" x14ac:dyDescent="0.2">
      <c r="B97" s="2"/>
      <c r="C97" s="2"/>
      <c r="H97" s="2"/>
    </row>
    <row r="98" spans="1:14" ht="15" customHeight="1" x14ac:dyDescent="0.2">
      <c r="A98" s="4" t="s">
        <v>100</v>
      </c>
      <c r="B98" s="1"/>
      <c r="C98" s="1"/>
      <c r="D98" s="1"/>
      <c r="E98" s="36" t="s">
        <v>15</v>
      </c>
      <c r="F98" s="36"/>
      <c r="G98" s="36"/>
      <c r="H98" s="1"/>
      <c r="I98" s="1"/>
      <c r="J98" s="47"/>
      <c r="K98" s="47"/>
      <c r="L98" s="36" t="s">
        <v>14</v>
      </c>
      <c r="M98" s="36"/>
      <c r="N98" s="1"/>
    </row>
    <row r="99" spans="1:14" ht="1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5" customHeight="1" x14ac:dyDescent="0.2">
      <c r="A102" s="5" t="s">
        <v>101</v>
      </c>
      <c r="B102" s="36"/>
      <c r="C102" s="36"/>
      <c r="D102" s="36"/>
      <c r="E102" s="36" t="s">
        <v>103</v>
      </c>
      <c r="F102" s="36"/>
      <c r="G102" s="36"/>
      <c r="H102" s="1"/>
      <c r="I102" s="1"/>
      <c r="J102" s="37"/>
      <c r="K102" s="37"/>
      <c r="L102" s="38" t="s">
        <v>9</v>
      </c>
      <c r="M102" s="38"/>
      <c r="N102" s="1"/>
    </row>
    <row r="103" spans="1:14" ht="15" customHeight="1" x14ac:dyDescent="0.2">
      <c r="A103" s="6" t="s">
        <v>102</v>
      </c>
      <c r="B103" s="1"/>
      <c r="C103" s="1"/>
      <c r="D103" s="1"/>
      <c r="E103" s="44" t="s">
        <v>104</v>
      </c>
      <c r="F103" s="44"/>
      <c r="G103" s="44"/>
      <c r="H103" s="1"/>
      <c r="I103" s="1"/>
      <c r="J103" s="45"/>
      <c r="K103" s="45"/>
      <c r="L103" s="46" t="s">
        <v>10</v>
      </c>
      <c r="M103" s="46"/>
      <c r="N103" s="1"/>
    </row>
  </sheetData>
  <sheetProtection selectLockedCells="1" selectUnlockedCells="1"/>
  <mergeCells count="19">
    <mergeCell ref="E103:G103"/>
    <mergeCell ref="J103:K103"/>
    <mergeCell ref="L103:M103"/>
    <mergeCell ref="E98:G98"/>
    <mergeCell ref="J98:K98"/>
    <mergeCell ref="L98:M98"/>
    <mergeCell ref="B102:D102"/>
    <mergeCell ref="E102:G102"/>
    <mergeCell ref="J102:K102"/>
    <mergeCell ref="L102:M102"/>
    <mergeCell ref="C7:C8"/>
    <mergeCell ref="D7:P7"/>
    <mergeCell ref="A7:A8"/>
    <mergeCell ref="B7:B8"/>
    <mergeCell ref="A1:P1"/>
    <mergeCell ref="A2:P2"/>
    <mergeCell ref="A3:P3"/>
    <mergeCell ref="A4:P4"/>
    <mergeCell ref="A5:P5"/>
  </mergeCells>
  <pageMargins left="0.35433070866141736" right="0.31496062992125984" top="0.43307086614173229" bottom="0.43307086614173229" header="0.31496062992125984" footer="0.15748031496062992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657025E9A4FF4FBB255F8368CFBBA2" ma:contentTypeVersion="2" ma:contentTypeDescription="Create a new document." ma:contentTypeScope="" ma:versionID="0cbad36eccf5c2a8ea615d70595e9a41">
  <xsd:schema xmlns:xsd="http://www.w3.org/2001/XMLSchema" xmlns:xs="http://www.w3.org/2001/XMLSchema" xmlns:p="http://schemas.microsoft.com/office/2006/metadata/properties" xmlns:ns3="6daf374d-1358-4fc7-b202-d9d20c9d00b1" targetNamespace="http://schemas.microsoft.com/office/2006/metadata/properties" ma:root="true" ma:fieldsID="b14c195d1efccf57081b3a5ad835fc5f" ns3:_="">
    <xsd:import namespace="6daf374d-1358-4fc7-b202-d9d20c9d00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f374d-1358-4fc7-b202-d9d20c9d00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5B90D1-CAB2-41AE-8A29-47F2BD49D68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069D55-CE3C-47AC-B373-A546B6DB3E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af374d-1358-4fc7-b202-d9d20c9d00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261799-046D-49A4-9397-C0D9A30F0D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</vt:lpstr>
      <vt:lpstr>'EJECUCION PRESUPUESTARIA'!Área_de_impresión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Heredia Martínez</dc:creator>
  <cp:lastModifiedBy>Juana Heredia Martínez</cp:lastModifiedBy>
  <cp:lastPrinted>2026-02-03T14:20:47Z</cp:lastPrinted>
  <dcterms:created xsi:type="dcterms:W3CDTF">2018-10-09T16:43:20Z</dcterms:created>
  <dcterms:modified xsi:type="dcterms:W3CDTF">2026-02-03T15:04:41Z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0x01010027657025E9A4FF4FBB255F8368CFBBA2</vt:lpwstr>
  </property>
</Properties>
</file>