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YO\"/>
    </mc:Choice>
  </mc:AlternateContent>
  <xr:revisionPtr revIDLastSave="0" documentId="13_ncr:1_{9651947A-51C9-4937-8983-30926D728A88}" xr6:coauthVersionLast="47" xr6:coauthVersionMax="47" xr10:uidLastSave="{00000000-0000-0000-0000-000000000000}"/>
  <bookViews>
    <workbookView xWindow="-120" yWindow="-120" windowWidth="29040" windowHeight="15840" tabRatio="484" xr2:uid="{B1942FB6-5C7E-419E-86DA-160513491063}"/>
  </bookViews>
  <sheets>
    <sheet name="EJECUCION PRESUPUESTARIA" sheetId="2" r:id="rId1"/>
  </sheets>
  <definedNames>
    <definedName name="_xlnm.Print_Area" localSheetId="0">'EJECUCION PRESUPUESTARIA'!$A$1:$P$103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K81" i="2"/>
  <c r="J81" i="2"/>
  <c r="I81" i="2"/>
  <c r="H81" i="2"/>
  <c r="G81" i="2"/>
  <c r="F81" i="2"/>
  <c r="E81" i="2"/>
  <c r="D81" i="2"/>
  <c r="C81" i="2"/>
  <c r="B81" i="2"/>
  <c r="P78" i="2"/>
  <c r="K78" i="2"/>
  <c r="J78" i="2"/>
  <c r="I78" i="2"/>
  <c r="H78" i="2"/>
  <c r="G78" i="2"/>
  <c r="F78" i="2"/>
  <c r="E78" i="2"/>
  <c r="D78" i="2"/>
  <c r="C78" i="2"/>
  <c r="B78" i="2"/>
  <c r="C75" i="2"/>
  <c r="B75" i="2"/>
  <c r="P74" i="2"/>
  <c r="K74" i="2"/>
  <c r="J74" i="2"/>
  <c r="I74" i="2"/>
  <c r="H74" i="2"/>
  <c r="G74" i="2"/>
  <c r="F74" i="2"/>
  <c r="E74" i="2"/>
  <c r="D74" i="2"/>
  <c r="P73" i="2"/>
  <c r="P72" i="2"/>
  <c r="P71" i="2"/>
  <c r="K70" i="2"/>
  <c r="J70" i="2"/>
  <c r="I70" i="2"/>
  <c r="H70" i="2"/>
  <c r="G70" i="2"/>
  <c r="F70" i="2"/>
  <c r="E70" i="2"/>
  <c r="D70" i="2"/>
  <c r="C70" i="2"/>
  <c r="B70" i="2"/>
  <c r="P69" i="2"/>
  <c r="P68" i="2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O62" i="2"/>
  <c r="M62" i="2"/>
  <c r="K62" i="2"/>
  <c r="K52" i="2" s="1"/>
  <c r="J62" i="2"/>
  <c r="I62" i="2"/>
  <c r="H62" i="2"/>
  <c r="G62" i="2"/>
  <c r="G52" i="2" s="1"/>
  <c r="F62" i="2"/>
  <c r="E62" i="2"/>
  <c r="E52" i="2" s="1"/>
  <c r="D62" i="2"/>
  <c r="D52" i="2" s="1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J52" i="2"/>
  <c r="I52" i="2"/>
  <c r="H52" i="2"/>
  <c r="F52" i="2"/>
  <c r="C52" i="2"/>
  <c r="B52" i="2"/>
  <c r="P51" i="2"/>
  <c r="P45" i="2" s="1"/>
  <c r="P50" i="2"/>
  <c r="P49" i="2"/>
  <c r="P48" i="2"/>
  <c r="P47" i="2"/>
  <c r="P46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4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67" i="2" l="1"/>
  <c r="B74" i="2"/>
  <c r="C74" i="2"/>
  <c r="P70" i="2"/>
  <c r="P62" i="2"/>
  <c r="G9" i="2"/>
  <c r="G83" i="2" s="1"/>
  <c r="I9" i="2"/>
  <c r="I83" i="2" s="1"/>
  <c r="E9" i="2"/>
  <c r="E83" i="2" s="1"/>
  <c r="F9" i="2"/>
  <c r="F83" i="2" s="1"/>
  <c r="P52" i="2"/>
  <c r="M9" i="2"/>
  <c r="M83" i="2" s="1"/>
  <c r="D9" i="2"/>
  <c r="D83" i="2" s="1"/>
  <c r="P10" i="2"/>
  <c r="K9" i="2"/>
  <c r="K83" i="2" s="1"/>
  <c r="P36" i="2"/>
  <c r="P26" i="2"/>
  <c r="H9" i="2"/>
  <c r="H83" i="2" s="1"/>
  <c r="J9" i="2"/>
  <c r="J83" i="2" s="1"/>
  <c r="L9" i="2"/>
  <c r="L83" i="2" s="1"/>
  <c r="N9" i="2"/>
  <c r="N83" i="2" s="1"/>
  <c r="O9" i="2"/>
  <c r="O83" i="2" s="1"/>
  <c r="P16" i="2"/>
  <c r="B9" i="2"/>
  <c r="B83" i="2" s="1"/>
  <c r="C9" i="2"/>
  <c r="C83" i="2" s="1"/>
  <c r="P9" i="2" l="1"/>
  <c r="P83" i="2" s="1"/>
</calcChain>
</file>

<file path=xl/sharedStrings.xml><?xml version="1.0" encoding="utf-8"?>
<sst xmlns="http://schemas.openxmlformats.org/spreadsheetml/2006/main" count="116" uniqueCount="116">
  <si>
    <t>BIBLIOTECA NACIONAL PEDRO HENRÍQUEZ UREÑA</t>
  </si>
  <si>
    <t>MINISTERIO DE CULTURA</t>
  </si>
  <si>
    <t>Marzo</t>
  </si>
  <si>
    <t>Abril</t>
  </si>
  <si>
    <t>Mayo</t>
  </si>
  <si>
    <t>Julio</t>
  </si>
  <si>
    <t>Septiembre</t>
  </si>
  <si>
    <t>Octubre</t>
  </si>
  <si>
    <t>Diciembre</t>
  </si>
  <si>
    <t>Rafael Peralta Romero</t>
  </si>
  <si>
    <t>Director General</t>
  </si>
  <si>
    <t xml:space="preserve">Total </t>
  </si>
  <si>
    <t>Febrero</t>
  </si>
  <si>
    <t>Junio</t>
  </si>
  <si>
    <t>Aprobado por:</t>
  </si>
  <si>
    <t xml:space="preserve"> Revisado por:      </t>
  </si>
  <si>
    <t xml:space="preserve">Ejecución de Gasto y Aplicaciones financieras </t>
  </si>
  <si>
    <t>En RD$</t>
  </si>
  <si>
    <t>DETALLE</t>
  </si>
  <si>
    <t xml:space="preserve">Enero </t>
  </si>
  <si>
    <t xml:space="preserve">Agosto </t>
  </si>
  <si>
    <t xml:space="preserve">Noviembre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</si>
  <si>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</si>
  <si>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</si>
  <si>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</si>
  <si>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</si>
  <si>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</si>
  <si>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</si>
  <si>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</si>
  <si>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</si>
  <si>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</si>
  <si>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</si>
  <si>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</si>
  <si>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</si>
  <si>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</si>
  <si>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</si>
  <si>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</si>
  <si>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</si>
  <si>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</si>
  <si>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</si>
  <si>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</si>
  <si>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</si>
  <si>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</si>
  <si>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</si>
  <si>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</si>
  <si>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</si>
  <si>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</si>
  <si>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</si>
  <si>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</si>
  <si>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</si>
  <si>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</si>
  <si>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</si>
  <si>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</si>
  <si>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</si>
  <si>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</si>
  <si>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</si>
  <si>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</si>
  <si>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</si>
  <si>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</si>
  <si>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</si>
  <si>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</si>
  <si>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</si>
  <si>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</si>
  <si>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</si>
  <si>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</si>
  <si>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</si>
  <si>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</si>
  <si>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</si>
  <si>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</si>
  <si>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</si>
  <si>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</si>
  <si>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</si>
  <si>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</si>
  <si>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</si>
  <si>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</si>
  <si>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</si>
  <si>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</si>
  <si>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</si>
  <si>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</si>
  <si>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</si>
  <si>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</si>
  <si>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</si>
  <si>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</si>
  <si>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</si>
  <si>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</si>
  <si>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</si>
  <si>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</si>
  <si>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</si>
  <si>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</si>
  <si>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</si>
  <si>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</si>
  <si>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</si>
  <si>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</si>
  <si>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</si>
  <si>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</si>
  <si>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</si>
  <si>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</si>
  <si>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</si>
  <si>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</si>
  <si>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 xml:space="preserve">Gasto devengado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</si>
  <si>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</si>
  <si>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Juana Heredia Martínez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</si>
  <si>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</si>
  <si>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</si>
  <si>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</si>
  <si>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</si>
  <si>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</si>
  <si>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</si>
  <si>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</si>
  <si>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</si>
  <si>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</si>
  <si>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</si>
  <si>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</si>
  <si>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Enc. División de Contabilidad</t>
  </si>
  <si>
    <t>Edwin R. Tejeda C.</t>
  </si>
  <si>
    <t xml:space="preserve">      Enc.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</si>
</sst>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9"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43" fontId="8" fillId="0" borderId="8" xfId="2" applyFont="1" applyBorder="1"/>
    <xf numFmtId="0" fontId="8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2"/>
    </xf>
    <xf numFmtId="43" fontId="0" fillId="0" borderId="8" xfId="2" applyFont="1" applyBorder="1"/>
    <xf numFmtId="0" fontId="0" fillId="0" borderId="8" xfId="0" applyBorder="1"/>
    <xf numFmtId="4" fontId="0" fillId="0" borderId="8" xfId="0" applyNumberFormat="1" applyBorder="1"/>
    <xf numFmtId="43" fontId="0" fillId="0" borderId="8" xfId="2" applyFont="1" applyBorder="1" applyAlignment="1">
      <alignment horizontal="right"/>
    </xf>
    <xf numFmtId="43" fontId="8" fillId="0" borderId="8" xfId="0" applyNumberFormat="1" applyFont="1" applyBorder="1"/>
    <xf numFmtId="43" fontId="0" fillId="0" borderId="8" xfId="0" applyNumberFormat="1" applyBorder="1"/>
    <xf numFmtId="43" fontId="8" fillId="0" borderId="8" xfId="2" applyFont="1" applyBorder="1" applyAlignment="1">
      <alignment horizontal="right"/>
    </xf>
    <xf numFmtId="164" fontId="8" fillId="0" borderId="8" xfId="0" applyNumberFormat="1" applyFont="1" applyBorder="1"/>
    <xf numFmtId="0" fontId="7" fillId="2" borderId="8" xfId="0" applyFont="1" applyFill="1" applyBorder="1" applyAlignment="1">
      <alignment vertical="center"/>
    </xf>
    <xf numFmtId="43" fontId="7" fillId="2" borderId="8" xfId="2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43" fontId="1" fillId="0" borderId="0" xfId="2" applyFont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" fillId="0" borderId="0" xfId="2" applyFont="1" applyAlignment="1">
      <alignment horizontal="center"/>
    </xf>
    <xf numFmtId="43" fontId="1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43" fontId="7" fillId="2" borderId="2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</cellXfs>
  <cellStyles count="5">
    <cellStyle name="Comma 2" xfId="1" xr:uid="{3FFC3064-5D3D-42B4-B615-ECD57A4020E1}"/>
    <cellStyle name="Millares" xfId="2" builtinId="3"/>
    <cellStyle name="Normal" xfId="0" builtinId="0"/>
    <cellStyle name="Normal 2" xfId="3" xr:uid="{4616312A-66AE-4997-A284-66A573E56EBB}"/>
    <cellStyle name="Normal 3" xfId="4" xr:uid="{60A69E83-D76E-4621-8FB4-D39A15F1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6</xdr:row>
      <xdr:rowOff>133350</xdr:rowOff>
    </xdr:to>
    <xdr:pic>
      <xdr:nvPicPr>
        <xdr:cNvPr id="15576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DC7FE0F1-9F76-DCAF-9AD0-720B4233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64294</xdr:colOff>
      <xdr:row>0</xdr:row>
      <xdr:rowOff>88106</xdr:rowOff>
    </xdr:from>
    <xdr:to>
      <xdr:col>15</xdr:col>
      <xdr:colOff>940594</xdr:colOff>
      <xdr:row>5</xdr:row>
      <xdr:rowOff>164306</xdr:rowOff>
    </xdr:to>
    <xdr:pic>
      <xdr:nvPicPr>
        <xdr:cNvPr id="15577" name="Imagen 1">
          <a:extLst>
            <a:ext uri="{FF2B5EF4-FFF2-40B4-BE49-F238E27FC236}">
              <a16:creationId xmlns:a16="http://schemas.microsoft.com/office/drawing/2014/main" id="{E3DB576A-C209-12D3-60B3-1AAE460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3138" y="421481"/>
          <a:ext cx="876300" cy="132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0</xdr:col>
      <xdr:colOff>1238250</xdr:colOff>
      <xdr:row>4</xdr:row>
      <xdr:rowOff>95250</xdr:rowOff>
    </xdr:to>
    <xdr:pic>
      <xdr:nvPicPr>
        <xdr:cNvPr id="15578" name="Imagen 3">
          <a:extLst>
            <a:ext uri="{FF2B5EF4-FFF2-40B4-BE49-F238E27FC236}">
              <a16:creationId xmlns:a16="http://schemas.microsoft.com/office/drawing/2014/main" id="{BEA966B0-1AB5-A57F-5B4B-7AEB72AB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7675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054-ABED-4283-BCA9-6E115A5B5BA4}">
  <dimension ref="A1:Q103"/>
  <sheetViews>
    <sheetView tabSelected="1" zoomScale="80" zoomScaleNormal="80" workbookViewId="0">
      <selection activeCell="H58" sqref="H58"/>
    </sheetView>
  </sheetViews>
  <sheetFormatPr baseColWidth="10" defaultColWidth="11.42578125" defaultRowHeight="12.75" x14ac:dyDescent="0.2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1" spans="1:17" ht="28.5" customHeight="1" x14ac:dyDescent="0.2">
      <c r="A1" s="45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7" ht="21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ht="18" x14ac:dyDescent="0.2">
      <c r="A3" s="46">
        <v>2026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15.75" customHeight="1" x14ac:dyDescent="0.2">
      <c r="A4" s="47" t="s">
        <v>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">
      <c r="A5" s="48" t="s">
        <v>17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7" ht="25.5" customHeight="1" x14ac:dyDescent="0.2">
      <c r="A7" s="41" t="s">
        <v>18</v>
      </c>
      <c r="B7" s="43" t="s">
        <v>97</v>
      </c>
      <c r="C7" s="36" t="s">
        <v>98</v>
      </c>
      <c r="D7" s="38" t="s">
        <v>99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</row>
    <row r="8" spans="1:17" s="3" customFormat="1" ht="34.5" customHeight="1" x14ac:dyDescent="0.2">
      <c r="A8" s="42"/>
      <c r="B8" s="44"/>
      <c r="C8" s="37"/>
      <c r="D8" s="7" t="s">
        <v>19</v>
      </c>
      <c r="E8" s="7" t="s">
        <v>12</v>
      </c>
      <c r="F8" s="7" t="s">
        <v>2</v>
      </c>
      <c r="G8" s="7" t="s">
        <v>3</v>
      </c>
      <c r="H8" s="8" t="s">
        <v>4</v>
      </c>
      <c r="I8" s="7" t="s">
        <v>13</v>
      </c>
      <c r="J8" s="8" t="s">
        <v>5</v>
      </c>
      <c r="K8" s="7" t="s">
        <v>20</v>
      </c>
      <c r="L8" s="7" t="s">
        <v>6</v>
      </c>
      <c r="M8" s="7" t="s">
        <v>7</v>
      </c>
      <c r="N8" s="7" t="s">
        <v>21</v>
      </c>
      <c r="O8" s="8" t="s">
        <v>8</v>
      </c>
      <c r="P8" s="7" t="s">
        <v>11</v>
      </c>
    </row>
    <row r="9" spans="1:17" ht="15" x14ac:dyDescent="0.25">
      <c r="A9" s="9" t="s">
        <v>22</v>
      </c>
      <c r="B9" s="10">
        <f>+B10+B16+B26+B36+B45+B52+B62+B67+B70</f>
        <v>256323401</v>
      </c>
      <c r="C9" s="10">
        <f>+C10+C16+C26+C36+C45+C52+C62+C67+C70</f>
        <v>0</v>
      </c>
      <c r="D9" s="10">
        <f>+D10+D16+D26+D36+D45+D52+D62+D67+D70+D74+D78+D81</f>
        <v>10072192.99</v>
      </c>
      <c r="E9" s="10">
        <f t="shared" ref="E9:L9" si="0">+E10+E16+E26+E36+E45+E52+E62+E67+E70+E74+E78+E81</f>
        <v>11228634.26</v>
      </c>
      <c r="F9" s="10">
        <f t="shared" si="0"/>
        <v>12436650.17</v>
      </c>
      <c r="G9" s="10">
        <f t="shared" si="0"/>
        <v>22388649.450000003</v>
      </c>
      <c r="H9" s="10">
        <f>+H10+H16+H26+H36+H45+H52+H62+H67+H70+H74+H78+H81</f>
        <v>12628378.089999998</v>
      </c>
      <c r="I9" s="10">
        <f>+I10+I16+I26+I36+I45+I52+I62+I67+I70+I74+I78+I81</f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+M10+M16+M26+M36+M45+M52+M62+M67+M70+M74+M78+M81</f>
        <v>0</v>
      </c>
      <c r="N9" s="10">
        <f>+N10+N16+N26+N36+N45+N52+N62+N67+N70+N74+N78+N81</f>
        <v>0</v>
      </c>
      <c r="O9" s="10">
        <f>+O10+O16+O26+O36+O45+O52+O62+O67+O70+O74+O78+O81</f>
        <v>0</v>
      </c>
      <c r="P9" s="10">
        <f>+P10+P16+P26+P36+P45+P52+P62+P67+P70+P74+P78+P81</f>
        <v>68754504.959999993</v>
      </c>
      <c r="Q9" s="2"/>
    </row>
    <row r="10" spans="1:17" ht="15" x14ac:dyDescent="0.25">
      <c r="A10" s="11" t="s">
        <v>23</v>
      </c>
      <c r="B10" s="10">
        <f>SUM(B11:B15)</f>
        <v>148296122</v>
      </c>
      <c r="C10" s="10">
        <f>SUM(C11:C15)</f>
        <v>0</v>
      </c>
      <c r="D10" s="10">
        <f>SUM(D11:D15)</f>
        <v>8261377.6200000001</v>
      </c>
      <c r="E10" s="10">
        <f t="shared" ref="E10:P10" si="1">SUM(E11:E15)</f>
        <v>8323354.4299999997</v>
      </c>
      <c r="F10" s="10">
        <f t="shared" si="1"/>
        <v>8875079.5099999998</v>
      </c>
      <c r="G10" s="10">
        <f t="shared" si="1"/>
        <v>14771985.639999999</v>
      </c>
      <c r="H10" s="10">
        <f t="shared" si="1"/>
        <v>8429902.9100000001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48661700.109999992</v>
      </c>
    </row>
    <row r="11" spans="1:17" x14ac:dyDescent="0.2">
      <c r="A11" s="12" t="s">
        <v>24</v>
      </c>
      <c r="B11" s="13">
        <v>108557163</v>
      </c>
      <c r="C11" s="13"/>
      <c r="D11" s="13">
        <v>6975117.04</v>
      </c>
      <c r="E11" s="13">
        <v>7043947.2199999997</v>
      </c>
      <c r="F11" s="13">
        <v>7586315.21</v>
      </c>
      <c r="G11" s="13">
        <v>6879667.04</v>
      </c>
      <c r="H11" s="13">
        <v>7137423.1200000001</v>
      </c>
      <c r="I11" s="13"/>
      <c r="J11" s="13"/>
      <c r="K11" s="13"/>
      <c r="L11" s="13"/>
      <c r="M11" s="13"/>
      <c r="N11" s="13"/>
      <c r="O11" s="13"/>
      <c r="P11" s="13">
        <f>SUM(D11:O11)</f>
        <v>35622469.629999995</v>
      </c>
    </row>
    <row r="12" spans="1:17" x14ac:dyDescent="0.2">
      <c r="A12" s="12" t="s">
        <v>25</v>
      </c>
      <c r="B12" s="13">
        <v>18906126</v>
      </c>
      <c r="C12" s="13"/>
      <c r="D12" s="13">
        <v>220843.83</v>
      </c>
      <c r="E12" s="13">
        <v>217843.83</v>
      </c>
      <c r="F12" s="13">
        <v>228843.83</v>
      </c>
      <c r="G12" s="13">
        <v>6840340</v>
      </c>
      <c r="H12" s="13">
        <v>236843.83</v>
      </c>
      <c r="I12" s="13"/>
      <c r="J12" s="13"/>
      <c r="K12" s="13"/>
      <c r="L12" s="13"/>
      <c r="M12" s="13"/>
      <c r="N12" s="13"/>
      <c r="O12" s="13"/>
      <c r="P12" s="13">
        <f t="shared" ref="P12:P73" si="2">SUM(D12:O12)</f>
        <v>7744715.3200000003</v>
      </c>
    </row>
    <row r="13" spans="1:17" x14ac:dyDescent="0.2">
      <c r="A13" s="12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4"/>
      <c r="O13" s="14"/>
      <c r="P13" s="13">
        <f t="shared" si="2"/>
        <v>0</v>
      </c>
    </row>
    <row r="14" spans="1:17" x14ac:dyDescent="0.2">
      <c r="A14" s="12" t="s">
        <v>27</v>
      </c>
      <c r="B14" s="13">
        <v>7301600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3">
        <f t="shared" si="2"/>
        <v>0</v>
      </c>
    </row>
    <row r="15" spans="1:17" x14ac:dyDescent="0.2">
      <c r="A15" s="12" t="s">
        <v>28</v>
      </c>
      <c r="B15" s="13">
        <v>13531233</v>
      </c>
      <c r="C15" s="13"/>
      <c r="D15" s="13">
        <v>1065416.75</v>
      </c>
      <c r="E15" s="13">
        <v>1061563.3799999999</v>
      </c>
      <c r="F15" s="13">
        <v>1059920.47</v>
      </c>
      <c r="G15" s="13">
        <v>1051978.6000000001</v>
      </c>
      <c r="H15" s="13">
        <v>1055635.96</v>
      </c>
      <c r="I15" s="13"/>
      <c r="J15" s="13"/>
      <c r="K15" s="13"/>
      <c r="L15" s="13"/>
      <c r="M15" s="13"/>
      <c r="N15" s="13"/>
      <c r="O15" s="13"/>
      <c r="P15" s="13">
        <f t="shared" si="2"/>
        <v>5294515.1599999992</v>
      </c>
    </row>
    <row r="16" spans="1:17" ht="15" x14ac:dyDescent="0.25">
      <c r="A16" s="11" t="s">
        <v>29</v>
      </c>
      <c r="B16" s="10">
        <f>SUM(B17:B25)</f>
        <v>64389779</v>
      </c>
      <c r="C16" s="10">
        <f>SUM(C17:C25)</f>
        <v>0</v>
      </c>
      <c r="D16" s="10">
        <f>SUM(D17:D25)</f>
        <v>1810815.3699999999</v>
      </c>
      <c r="E16" s="10">
        <f t="shared" ref="E16:K16" si="3">SUM(E17:E25)</f>
        <v>2844359.66</v>
      </c>
      <c r="F16" s="10">
        <f t="shared" si="3"/>
        <v>2684405.07</v>
      </c>
      <c r="G16" s="10">
        <f t="shared" si="3"/>
        <v>4440392.6400000006</v>
      </c>
      <c r="H16" s="10">
        <f t="shared" si="3"/>
        <v>3036771.6499999994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>SUM(L17:L25)</f>
        <v>0</v>
      </c>
      <c r="M16" s="10">
        <f>SUM(M17:M25)</f>
        <v>0</v>
      </c>
      <c r="N16" s="10">
        <f>SUM(N17:N25)</f>
        <v>0</v>
      </c>
      <c r="O16" s="10">
        <f>SUM(O17:O25)</f>
        <v>0</v>
      </c>
      <c r="P16" s="10">
        <f>SUM(P17:P25)</f>
        <v>14816744.390000001</v>
      </c>
    </row>
    <row r="17" spans="1:16" x14ac:dyDescent="0.2">
      <c r="A17" s="12" t="s">
        <v>30</v>
      </c>
      <c r="B17" s="13">
        <v>34745100</v>
      </c>
      <c r="C17" s="13"/>
      <c r="D17" s="13">
        <v>1738754.53</v>
      </c>
      <c r="E17" s="13">
        <v>2392165.48</v>
      </c>
      <c r="F17" s="13">
        <v>2204680.67</v>
      </c>
      <c r="G17" s="13">
        <v>2110115.98</v>
      </c>
      <c r="H17" s="13">
        <v>2501339.59</v>
      </c>
      <c r="I17" s="13"/>
      <c r="J17" s="13"/>
      <c r="K17" s="13"/>
      <c r="L17" s="13"/>
      <c r="M17" s="13"/>
      <c r="N17" s="13"/>
      <c r="O17" s="13"/>
      <c r="P17" s="13">
        <f t="shared" si="2"/>
        <v>10947056.25</v>
      </c>
    </row>
    <row r="18" spans="1:16" x14ac:dyDescent="0.2">
      <c r="A18" s="12" t="s">
        <v>31</v>
      </c>
      <c r="B18" s="13">
        <v>900500</v>
      </c>
      <c r="C18" s="13"/>
      <c r="D18" s="13"/>
      <c r="E18" s="13">
        <v>8956.2000000000007</v>
      </c>
      <c r="F18" s="13">
        <v>6000.3</v>
      </c>
      <c r="G18" s="13"/>
      <c r="H18" s="13">
        <v>158026.78</v>
      </c>
      <c r="I18" s="13"/>
      <c r="J18" s="13"/>
      <c r="K18" s="13"/>
      <c r="L18" s="13"/>
      <c r="M18" s="13"/>
      <c r="N18" s="13"/>
      <c r="O18" s="13"/>
      <c r="P18" s="13">
        <f t="shared" si="2"/>
        <v>172983.28</v>
      </c>
    </row>
    <row r="19" spans="1:16" x14ac:dyDescent="0.2">
      <c r="A19" s="12" t="s">
        <v>32</v>
      </c>
      <c r="B19" s="13">
        <v>2000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3">
        <f t="shared" si="2"/>
        <v>0</v>
      </c>
    </row>
    <row r="20" spans="1:16" x14ac:dyDescent="0.2">
      <c r="A20" s="12" t="s">
        <v>33</v>
      </c>
      <c r="B20" s="13">
        <v>2000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3">
        <f t="shared" si="2"/>
        <v>0</v>
      </c>
    </row>
    <row r="21" spans="1:16" x14ac:dyDescent="0.2">
      <c r="A21" s="12" t="s">
        <v>34</v>
      </c>
      <c r="B21" s="13">
        <v>3227000</v>
      </c>
      <c r="C21" s="13"/>
      <c r="D21" s="13">
        <v>29166.66</v>
      </c>
      <c r="E21" s="13">
        <v>25666.66</v>
      </c>
      <c r="F21" s="13">
        <v>265460</v>
      </c>
      <c r="G21" s="13">
        <v>393484</v>
      </c>
      <c r="H21" s="13"/>
      <c r="I21" s="13"/>
      <c r="J21" s="13"/>
      <c r="K21" s="13"/>
      <c r="L21" s="13"/>
      <c r="M21" s="13"/>
      <c r="N21" s="13"/>
      <c r="O21" s="13"/>
      <c r="P21" s="13">
        <f t="shared" si="2"/>
        <v>713777.32000000007</v>
      </c>
    </row>
    <row r="22" spans="1:16" x14ac:dyDescent="0.2">
      <c r="A22" s="12" t="s">
        <v>35</v>
      </c>
      <c r="B22" s="13">
        <v>170000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3"/>
      <c r="P22" s="13">
        <f t="shared" si="2"/>
        <v>0</v>
      </c>
    </row>
    <row r="23" spans="1:16" x14ac:dyDescent="0.2">
      <c r="A23" s="12" t="s">
        <v>36</v>
      </c>
      <c r="B23" s="13">
        <v>21410343</v>
      </c>
      <c r="C23" s="13"/>
      <c r="D23" s="13"/>
      <c r="E23" s="13">
        <v>371818</v>
      </c>
      <c r="F23" s="13">
        <v>7139</v>
      </c>
      <c r="G23" s="13">
        <v>345207.89</v>
      </c>
      <c r="H23" s="13">
        <v>132867.98000000001</v>
      </c>
      <c r="I23" s="13"/>
      <c r="J23" s="13"/>
      <c r="K23" s="13"/>
      <c r="L23" s="13"/>
      <c r="M23" s="13"/>
      <c r="N23" s="13"/>
      <c r="O23" s="13"/>
      <c r="P23" s="13">
        <f t="shared" si="2"/>
        <v>857032.87</v>
      </c>
    </row>
    <row r="24" spans="1:16" x14ac:dyDescent="0.2">
      <c r="A24" s="12" t="s">
        <v>37</v>
      </c>
      <c r="B24" s="13">
        <v>2432836</v>
      </c>
      <c r="C24" s="13"/>
      <c r="D24" s="13"/>
      <c r="E24" s="13"/>
      <c r="F24" s="13"/>
      <c r="G24" s="13">
        <v>1329884.3700000001</v>
      </c>
      <c r="H24" s="13"/>
      <c r="I24" s="13"/>
      <c r="J24" s="13"/>
      <c r="K24" s="13"/>
      <c r="L24" s="13"/>
      <c r="M24" s="13"/>
      <c r="N24" s="13"/>
      <c r="O24" s="13"/>
      <c r="P24" s="13">
        <f t="shared" si="2"/>
        <v>1329884.3700000001</v>
      </c>
    </row>
    <row r="25" spans="1:16" x14ac:dyDescent="0.2">
      <c r="A25" s="12" t="s">
        <v>38</v>
      </c>
      <c r="B25" s="13">
        <v>1500000</v>
      </c>
      <c r="C25" s="13"/>
      <c r="D25" s="13">
        <v>42894.18</v>
      </c>
      <c r="E25" s="13">
        <v>45753.32</v>
      </c>
      <c r="F25" s="13">
        <v>201125.1</v>
      </c>
      <c r="G25" s="13">
        <v>261700.4</v>
      </c>
      <c r="H25" s="13">
        <v>244537.3</v>
      </c>
      <c r="I25" s="13"/>
      <c r="J25" s="13"/>
      <c r="K25" s="13"/>
      <c r="L25" s="13"/>
      <c r="M25" s="13"/>
      <c r="N25" s="13"/>
      <c r="O25" s="13"/>
      <c r="P25" s="13">
        <f t="shared" si="2"/>
        <v>796010.3</v>
      </c>
    </row>
    <row r="26" spans="1:16" ht="15" x14ac:dyDescent="0.25">
      <c r="A26" s="11" t="s">
        <v>39</v>
      </c>
      <c r="B26" s="10">
        <f>SUM(B27:B35)</f>
        <v>11655500</v>
      </c>
      <c r="C26" s="10">
        <f>SUM(C27:C35)</f>
        <v>0</v>
      </c>
      <c r="D26" s="10">
        <f>SUM(D27:D35)</f>
        <v>0</v>
      </c>
      <c r="E26" s="10">
        <f t="shared" ref="E26:K26" si="4">SUM(E27:E35)</f>
        <v>60920.17</v>
      </c>
      <c r="F26" s="10">
        <f t="shared" si="4"/>
        <v>833917.3</v>
      </c>
      <c r="G26" s="10">
        <f t="shared" si="4"/>
        <v>1553771.34</v>
      </c>
      <c r="H26" s="10">
        <f t="shared" si="4"/>
        <v>809423.99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>SUM(L27:L35)</f>
        <v>0</v>
      </c>
      <c r="M26" s="10">
        <f>SUM(M27:M35)</f>
        <v>0</v>
      </c>
      <c r="N26" s="10">
        <f>SUM(N27:N35)</f>
        <v>0</v>
      </c>
      <c r="O26" s="10">
        <f>SUM(O27:O35)</f>
        <v>0</v>
      </c>
      <c r="P26" s="10">
        <f>SUM(P27:P35)</f>
        <v>3258032.8000000003</v>
      </c>
    </row>
    <row r="27" spans="1:16" x14ac:dyDescent="0.2">
      <c r="A27" s="12" t="s">
        <v>40</v>
      </c>
      <c r="B27" s="13">
        <v>1260000</v>
      </c>
      <c r="C27" s="13"/>
      <c r="D27" s="13"/>
      <c r="E27" s="13">
        <v>22500</v>
      </c>
      <c r="F27" s="13">
        <v>403625.58</v>
      </c>
      <c r="G27" s="13">
        <v>4300</v>
      </c>
      <c r="H27" s="13">
        <v>24699.99</v>
      </c>
      <c r="I27" s="13"/>
      <c r="J27" s="13"/>
      <c r="K27" s="13"/>
      <c r="L27" s="13"/>
      <c r="M27" s="13"/>
      <c r="N27" s="13"/>
      <c r="O27" s="13"/>
      <c r="P27" s="13">
        <f t="shared" si="2"/>
        <v>455125.57</v>
      </c>
    </row>
    <row r="28" spans="1:16" x14ac:dyDescent="0.2">
      <c r="A28" s="12" t="s">
        <v>41</v>
      </c>
      <c r="B28" s="13">
        <v>261000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2"/>
        <v>0</v>
      </c>
    </row>
    <row r="29" spans="1:16" x14ac:dyDescent="0.2">
      <c r="A29" s="12" t="s">
        <v>42</v>
      </c>
      <c r="B29" s="13">
        <v>867000</v>
      </c>
      <c r="C29" s="13"/>
      <c r="D29" s="13"/>
      <c r="E29" s="13"/>
      <c r="F29" s="13">
        <v>150863</v>
      </c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2"/>
        <v>150863</v>
      </c>
    </row>
    <row r="30" spans="1:16" x14ac:dyDescent="0.2">
      <c r="A30" s="12" t="s">
        <v>43</v>
      </c>
      <c r="B30" s="13">
        <v>75000</v>
      </c>
      <c r="C30" s="13"/>
      <c r="D30" s="13"/>
      <c r="E30" s="13"/>
      <c r="F30" s="13"/>
      <c r="G30" s="13">
        <v>22666</v>
      </c>
      <c r="H30" s="13"/>
      <c r="I30" s="13"/>
      <c r="J30" s="13"/>
      <c r="K30" s="13"/>
      <c r="L30" s="13"/>
      <c r="M30" s="13"/>
      <c r="N30" s="13"/>
      <c r="O30" s="14"/>
      <c r="P30" s="13">
        <f t="shared" si="2"/>
        <v>22666</v>
      </c>
    </row>
    <row r="31" spans="1:16" x14ac:dyDescent="0.2">
      <c r="A31" s="12" t="s">
        <v>44</v>
      </c>
      <c r="B31" s="13">
        <v>75200</v>
      </c>
      <c r="C31" s="13"/>
      <c r="D31" s="13"/>
      <c r="E31" s="13"/>
      <c r="F31" s="13"/>
      <c r="G31" s="13"/>
      <c r="H31" s="13">
        <v>25016</v>
      </c>
      <c r="I31" s="13"/>
      <c r="J31" s="13"/>
      <c r="K31" s="13"/>
      <c r="L31" s="13"/>
      <c r="M31" s="14"/>
      <c r="N31" s="13"/>
      <c r="O31" s="14"/>
      <c r="P31" s="13">
        <f t="shared" si="2"/>
        <v>25016</v>
      </c>
    </row>
    <row r="32" spans="1:16" x14ac:dyDescent="0.2">
      <c r="A32" s="12" t="s">
        <v>45</v>
      </c>
      <c r="B32" s="13">
        <v>105300</v>
      </c>
      <c r="C32" s="13"/>
      <c r="D32" s="13"/>
      <c r="E32" s="13"/>
      <c r="F32" s="13"/>
      <c r="G32" s="13"/>
      <c r="H32" s="13">
        <v>2006</v>
      </c>
      <c r="I32" s="13"/>
      <c r="J32" s="13"/>
      <c r="K32" s="13"/>
      <c r="L32" s="13"/>
      <c r="M32" s="13"/>
      <c r="N32" s="13"/>
      <c r="O32" s="13"/>
      <c r="P32" s="13">
        <f t="shared" si="2"/>
        <v>2006</v>
      </c>
    </row>
    <row r="33" spans="1:16" x14ac:dyDescent="0.2">
      <c r="A33" s="12" t="s">
        <v>46</v>
      </c>
      <c r="B33" s="13">
        <v>4880000</v>
      </c>
      <c r="C33" s="13"/>
      <c r="D33" s="13"/>
      <c r="E33" s="13">
        <v>27220.09</v>
      </c>
      <c r="F33" s="13">
        <v>29205</v>
      </c>
      <c r="G33" s="13">
        <v>1125000</v>
      </c>
      <c r="H33" s="13">
        <v>407242</v>
      </c>
      <c r="I33" s="13"/>
      <c r="J33" s="13"/>
      <c r="K33" s="13"/>
      <c r="L33" s="13"/>
      <c r="M33" s="13"/>
      <c r="N33" s="13"/>
      <c r="O33" s="13"/>
      <c r="P33" s="13">
        <f t="shared" si="2"/>
        <v>1588667.09</v>
      </c>
    </row>
    <row r="34" spans="1:16" x14ac:dyDescent="0.2">
      <c r="A34" s="12" t="s">
        <v>47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  <c r="P34" s="13">
        <f t="shared" si="2"/>
        <v>0</v>
      </c>
    </row>
    <row r="35" spans="1:16" x14ac:dyDescent="0.2">
      <c r="A35" s="12" t="s">
        <v>48</v>
      </c>
      <c r="B35" s="13">
        <v>4132000</v>
      </c>
      <c r="C35" s="13"/>
      <c r="D35" s="13"/>
      <c r="E35" s="13">
        <v>11200.08</v>
      </c>
      <c r="F35" s="13">
        <v>250223.72</v>
      </c>
      <c r="G35" s="13">
        <v>401805.34</v>
      </c>
      <c r="H35" s="13">
        <v>350460</v>
      </c>
      <c r="I35" s="13"/>
      <c r="J35" s="13"/>
      <c r="K35" s="13"/>
      <c r="L35" s="13"/>
      <c r="M35" s="13"/>
      <c r="N35" s="13"/>
      <c r="O35" s="13"/>
      <c r="P35" s="13">
        <f t="shared" si="2"/>
        <v>1013689.14</v>
      </c>
    </row>
    <row r="36" spans="1:16" ht="15" x14ac:dyDescent="0.25">
      <c r="A36" s="11" t="s">
        <v>49</v>
      </c>
      <c r="B36" s="10">
        <f>SUM(B37:B44)</f>
        <v>1719000</v>
      </c>
      <c r="C36" s="10">
        <f>SUM(C37:C44)</f>
        <v>0</v>
      </c>
      <c r="D36" s="10">
        <f>SUM(D37:D44)</f>
        <v>0</v>
      </c>
      <c r="E36" s="10">
        <f t="shared" ref="E36:P36" si="5">SUM(E37:E44)</f>
        <v>0</v>
      </c>
      <c r="F36" s="10">
        <f t="shared" si="5"/>
        <v>43248.29</v>
      </c>
      <c r="G36" s="10">
        <f t="shared" si="5"/>
        <v>35258.230000000003</v>
      </c>
      <c r="H36" s="10">
        <f t="shared" si="5"/>
        <v>119068.12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>SUM(N37:N44)</f>
        <v>0</v>
      </c>
      <c r="O36" s="10">
        <f t="shared" si="5"/>
        <v>0</v>
      </c>
      <c r="P36" s="10">
        <f t="shared" si="5"/>
        <v>197574.64</v>
      </c>
    </row>
    <row r="37" spans="1:16" x14ac:dyDescent="0.2">
      <c r="A37" s="12" t="s">
        <v>50</v>
      </c>
      <c r="B37" s="13">
        <v>1375000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4"/>
      <c r="P37" s="13">
        <f t="shared" si="2"/>
        <v>0</v>
      </c>
    </row>
    <row r="38" spans="1:16" x14ac:dyDescent="0.2">
      <c r="A38" s="12" t="s">
        <v>51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4"/>
      <c r="N38" s="14"/>
      <c r="O38" s="14"/>
      <c r="P38" s="13">
        <f t="shared" si="2"/>
        <v>0</v>
      </c>
    </row>
    <row r="39" spans="1:16" x14ac:dyDescent="0.2">
      <c r="A39" s="12" t="s">
        <v>52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4"/>
      <c r="O39" s="14"/>
      <c r="P39" s="13">
        <f t="shared" si="2"/>
        <v>0</v>
      </c>
    </row>
    <row r="40" spans="1:16" x14ac:dyDescent="0.2">
      <c r="A40" s="12" t="s">
        <v>53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3">
        <f t="shared" si="2"/>
        <v>0</v>
      </c>
    </row>
    <row r="41" spans="1:16" x14ac:dyDescent="0.2">
      <c r="A41" s="12" t="s">
        <v>54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  <c r="P41" s="13">
        <f t="shared" si="2"/>
        <v>0</v>
      </c>
    </row>
    <row r="42" spans="1:16" x14ac:dyDescent="0.2">
      <c r="A42" s="12" t="s">
        <v>55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4"/>
      <c r="N42" s="14"/>
      <c r="O42" s="14"/>
      <c r="P42" s="13">
        <f t="shared" si="2"/>
        <v>0</v>
      </c>
    </row>
    <row r="43" spans="1:16" x14ac:dyDescent="0.2">
      <c r="A43" s="12" t="s">
        <v>56</v>
      </c>
      <c r="B43" s="13">
        <v>344000</v>
      </c>
      <c r="C43" s="13"/>
      <c r="D43" s="13"/>
      <c r="E43" s="13"/>
      <c r="F43" s="13">
        <v>43248.29</v>
      </c>
      <c r="G43" s="13">
        <v>35258.230000000003</v>
      </c>
      <c r="H43" s="13">
        <v>119068.12</v>
      </c>
      <c r="I43" s="13"/>
      <c r="J43" s="13"/>
      <c r="K43" s="13"/>
      <c r="L43" s="14"/>
      <c r="M43" s="14"/>
      <c r="N43" s="13"/>
      <c r="O43" s="14"/>
      <c r="P43" s="13">
        <f t="shared" si="2"/>
        <v>197574.64</v>
      </c>
    </row>
    <row r="44" spans="1:16" x14ac:dyDescent="0.2">
      <c r="A44" s="12" t="s">
        <v>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4"/>
      <c r="P44" s="13">
        <f t="shared" si="2"/>
        <v>0</v>
      </c>
    </row>
    <row r="45" spans="1:16" ht="15" x14ac:dyDescent="0.25">
      <c r="A45" s="11" t="s">
        <v>58</v>
      </c>
      <c r="B45" s="10">
        <f>SUM(B46:B51)</f>
        <v>0</v>
      </c>
      <c r="C45" s="10">
        <f>SUM(C46:C51)</f>
        <v>0</v>
      </c>
      <c r="D45" s="10">
        <f>SUM(D46:D51)</f>
        <v>0</v>
      </c>
      <c r="E45" s="10">
        <f t="shared" ref="E45:K45" si="6">SUM(E46:E51)</f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4"/>
      <c r="M45" s="14"/>
      <c r="N45" s="14"/>
      <c r="O45" s="14"/>
      <c r="P45" s="10">
        <f>SUM(P46:P51)</f>
        <v>0</v>
      </c>
    </row>
    <row r="46" spans="1:16" x14ac:dyDescent="0.2">
      <c r="A46" s="12" t="s">
        <v>59</v>
      </c>
      <c r="B46" s="13"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4"/>
      <c r="N46" s="14"/>
      <c r="O46" s="14"/>
      <c r="P46" s="13">
        <f t="shared" si="2"/>
        <v>0</v>
      </c>
    </row>
    <row r="47" spans="1:16" x14ac:dyDescent="0.2">
      <c r="A47" s="12" t="s">
        <v>60</v>
      </c>
      <c r="B47" s="13"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4"/>
      <c r="N47" s="14"/>
      <c r="O47" s="14"/>
      <c r="P47" s="13">
        <f t="shared" si="2"/>
        <v>0</v>
      </c>
    </row>
    <row r="48" spans="1:16" x14ac:dyDescent="0.2">
      <c r="A48" s="12" t="s">
        <v>61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  <c r="P48" s="13">
        <f t="shared" si="2"/>
        <v>0</v>
      </c>
    </row>
    <row r="49" spans="1:16" x14ac:dyDescent="0.2">
      <c r="A49" s="12" t="s">
        <v>62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4"/>
      <c r="N49" s="14"/>
      <c r="O49" s="14"/>
      <c r="P49" s="13">
        <f t="shared" si="2"/>
        <v>0</v>
      </c>
    </row>
    <row r="50" spans="1:16" x14ac:dyDescent="0.2">
      <c r="A50" s="12" t="s">
        <v>63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4"/>
      <c r="P50" s="13">
        <f t="shared" si="2"/>
        <v>0</v>
      </c>
    </row>
    <row r="51" spans="1:16" x14ac:dyDescent="0.2">
      <c r="A51" s="12" t="s">
        <v>64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4"/>
      <c r="P51" s="13">
        <f t="shared" si="2"/>
        <v>0</v>
      </c>
    </row>
    <row r="52" spans="1:16" ht="15" x14ac:dyDescent="0.25">
      <c r="A52" s="11" t="s">
        <v>65</v>
      </c>
      <c r="B52" s="10">
        <f>SUM(B53:B61)</f>
        <v>30263000</v>
      </c>
      <c r="C52" s="10">
        <f>SUM(C53:C61)</f>
        <v>0</v>
      </c>
      <c r="D52" s="10">
        <f>SUM(D53:D62)</f>
        <v>0</v>
      </c>
      <c r="E52" s="10">
        <f t="shared" ref="E52:N52" si="7">SUM(E53:E62)</f>
        <v>0</v>
      </c>
      <c r="F52" s="10">
        <f t="shared" si="7"/>
        <v>0</v>
      </c>
      <c r="G52" s="10">
        <f t="shared" si="7"/>
        <v>1587241.6</v>
      </c>
      <c r="H52" s="10">
        <f>SUM(H53:H61)</f>
        <v>233211.41999999998</v>
      </c>
      <c r="I52" s="10">
        <f>SUM(I53:I61)</f>
        <v>0</v>
      </c>
      <c r="J52" s="10">
        <f t="shared" si="7"/>
        <v>0</v>
      </c>
      <c r="K52" s="10">
        <f t="shared" si="7"/>
        <v>0</v>
      </c>
      <c r="L52" s="10">
        <f t="shared" si="7"/>
        <v>0</v>
      </c>
      <c r="M52" s="10">
        <f>+M53+M54+M55+M56+M57+M58</f>
        <v>0</v>
      </c>
      <c r="N52" s="10">
        <f t="shared" si="7"/>
        <v>0</v>
      </c>
      <c r="O52" s="10">
        <f>SUM(O53:O61)</f>
        <v>0</v>
      </c>
      <c r="P52" s="10">
        <f>SUM(P53:P61)</f>
        <v>1820453.02</v>
      </c>
    </row>
    <row r="53" spans="1:16" x14ac:dyDescent="0.2">
      <c r="A53" s="12" t="s">
        <v>66</v>
      </c>
      <c r="B53" s="13">
        <v>20250000</v>
      </c>
      <c r="C53" s="13"/>
      <c r="D53" s="13"/>
      <c r="E53" s="13"/>
      <c r="F53" s="13"/>
      <c r="G53" s="13">
        <v>1587241.6</v>
      </c>
      <c r="H53" s="13">
        <v>156005.44</v>
      </c>
      <c r="I53" s="13"/>
      <c r="J53" s="13"/>
      <c r="K53" s="13"/>
      <c r="L53" s="13"/>
      <c r="M53" s="13"/>
      <c r="N53" s="13"/>
      <c r="O53" s="13"/>
      <c r="P53" s="13">
        <f t="shared" si="2"/>
        <v>1743247.04</v>
      </c>
    </row>
    <row r="54" spans="1:16" x14ac:dyDescent="0.2">
      <c r="A54" s="12" t="s">
        <v>67</v>
      </c>
      <c r="B54" s="13">
        <v>2000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14"/>
      <c r="O54" s="13"/>
      <c r="P54" s="13">
        <f t="shared" si="2"/>
        <v>0</v>
      </c>
    </row>
    <row r="55" spans="1:16" x14ac:dyDescent="0.2">
      <c r="A55" s="12" t="s">
        <v>68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14"/>
      <c r="O55" s="14"/>
      <c r="P55" s="13">
        <f t="shared" si="2"/>
        <v>0</v>
      </c>
    </row>
    <row r="56" spans="1:16" x14ac:dyDescent="0.2">
      <c r="A56" s="12" t="s">
        <v>69</v>
      </c>
      <c r="B56" s="13">
        <v>2000</v>
      </c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13"/>
      <c r="O56" s="14"/>
      <c r="P56" s="13">
        <f t="shared" si="2"/>
        <v>0</v>
      </c>
    </row>
    <row r="57" spans="1:16" x14ac:dyDescent="0.2">
      <c r="A57" s="12" t="s">
        <v>70</v>
      </c>
      <c r="B57" s="13">
        <v>10007000</v>
      </c>
      <c r="C57" s="13"/>
      <c r="D57" s="13"/>
      <c r="E57" s="13"/>
      <c r="F57" s="13"/>
      <c r="G57" s="13"/>
      <c r="H57" s="13">
        <v>77205.98</v>
      </c>
      <c r="I57" s="13"/>
      <c r="J57" s="13"/>
      <c r="K57" s="13"/>
      <c r="L57" s="14"/>
      <c r="M57" s="13"/>
      <c r="N57" s="14"/>
      <c r="O57" s="13"/>
      <c r="P57" s="13">
        <f t="shared" si="2"/>
        <v>77205.98</v>
      </c>
    </row>
    <row r="58" spans="1:16" x14ac:dyDescent="0.2">
      <c r="A58" s="12" t="s">
        <v>71</v>
      </c>
      <c r="B58" s="13">
        <v>1000</v>
      </c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4"/>
      <c r="O58" s="14"/>
      <c r="P58" s="13">
        <f t="shared" si="2"/>
        <v>0</v>
      </c>
    </row>
    <row r="59" spans="1:16" x14ac:dyDescent="0.2">
      <c r="A59" s="12" t="s">
        <v>72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3">
        <f t="shared" si="2"/>
        <v>0</v>
      </c>
    </row>
    <row r="60" spans="1:16" x14ac:dyDescent="0.2">
      <c r="A60" s="12" t="s">
        <v>73</v>
      </c>
      <c r="B60" s="13">
        <v>1000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3"/>
      <c r="O60" s="14"/>
      <c r="P60" s="13">
        <f t="shared" si="2"/>
        <v>0</v>
      </c>
    </row>
    <row r="61" spans="1:16" x14ac:dyDescent="0.2">
      <c r="A61" s="12" t="s">
        <v>74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  <c r="N61" s="14"/>
      <c r="O61" s="14"/>
      <c r="P61" s="16">
        <f t="shared" si="2"/>
        <v>0</v>
      </c>
    </row>
    <row r="62" spans="1:16" ht="15" x14ac:dyDescent="0.25">
      <c r="A62" s="11" t="s">
        <v>75</v>
      </c>
      <c r="B62" s="10">
        <f>SUM(B63:B66)</f>
        <v>0</v>
      </c>
      <c r="C62" s="10">
        <f>SUM(C63:C66)</f>
        <v>0</v>
      </c>
      <c r="D62" s="10">
        <f>SUM(D63:D66)</f>
        <v>0</v>
      </c>
      <c r="E62" s="10">
        <f t="shared" ref="E62:K62" si="8">SUM(E63:E66)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4"/>
      <c r="M62" s="17">
        <f>+M63</f>
        <v>0</v>
      </c>
      <c r="N62" s="14"/>
      <c r="O62" s="18">
        <f>SUM(O63:O66)</f>
        <v>0</v>
      </c>
      <c r="P62" s="19">
        <f>SUM(P63:P66)</f>
        <v>0</v>
      </c>
    </row>
    <row r="63" spans="1:16" x14ac:dyDescent="0.2">
      <c r="A63" s="12" t="s">
        <v>76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14"/>
      <c r="O63" s="13"/>
      <c r="P63" s="16">
        <f>SUM(D63:O63)</f>
        <v>0</v>
      </c>
    </row>
    <row r="64" spans="1:16" x14ac:dyDescent="0.2">
      <c r="A64" s="12" t="s">
        <v>77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4"/>
      <c r="N64" s="14"/>
      <c r="O64" s="14"/>
      <c r="P64" s="16">
        <f t="shared" si="2"/>
        <v>0</v>
      </c>
    </row>
    <row r="65" spans="1:16" x14ac:dyDescent="0.2">
      <c r="A65" s="12" t="s">
        <v>78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4"/>
      <c r="N65" s="14"/>
      <c r="O65" s="14"/>
      <c r="P65" s="16">
        <f t="shared" si="2"/>
        <v>0</v>
      </c>
    </row>
    <row r="66" spans="1:16" x14ac:dyDescent="0.2">
      <c r="A66" s="12" t="s">
        <v>79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4"/>
      <c r="N66" s="14"/>
      <c r="O66" s="14"/>
      <c r="P66" s="16">
        <f t="shared" si="2"/>
        <v>0</v>
      </c>
    </row>
    <row r="67" spans="1:16" ht="15" x14ac:dyDescent="0.25">
      <c r="A67" s="11" t="s">
        <v>80</v>
      </c>
      <c r="B67" s="10">
        <f>SUM(B68:B69)</f>
        <v>0</v>
      </c>
      <c r="C67" s="10">
        <f>SUM(C68:C69)</f>
        <v>0</v>
      </c>
      <c r="D67" s="10">
        <f>SUM(D68:D69)</f>
        <v>0</v>
      </c>
      <c r="E67" s="10">
        <f t="shared" ref="E67:K67" si="9">SUM(E68:E69)</f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4"/>
      <c r="M67" s="14"/>
      <c r="N67" s="14"/>
      <c r="O67" s="14"/>
      <c r="P67" s="19">
        <f>SUM(P68:P69)</f>
        <v>0</v>
      </c>
    </row>
    <row r="68" spans="1:16" x14ac:dyDescent="0.2">
      <c r="A68" s="12" t="s">
        <v>81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6">
        <f t="shared" si="2"/>
        <v>0</v>
      </c>
    </row>
    <row r="69" spans="1:16" x14ac:dyDescent="0.2">
      <c r="A69" s="12" t="s">
        <v>82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4"/>
      <c r="N69" s="14"/>
      <c r="O69" s="14"/>
      <c r="P69" s="16">
        <f t="shared" si="2"/>
        <v>0</v>
      </c>
    </row>
    <row r="70" spans="1:16" ht="15" x14ac:dyDescent="0.25">
      <c r="A70" s="11" t="s">
        <v>83</v>
      </c>
      <c r="B70" s="10">
        <f>SUM(B71:B73)</f>
        <v>0</v>
      </c>
      <c r="C70" s="10">
        <f>SUM(C71:C73)</f>
        <v>0</v>
      </c>
      <c r="D70" s="10">
        <f>SUM(D71:D73)</f>
        <v>0</v>
      </c>
      <c r="E70" s="10">
        <f t="shared" ref="E70:K70" si="10">SUM(E71:E73)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4"/>
      <c r="M70" s="14"/>
      <c r="N70" s="14"/>
      <c r="O70" s="14"/>
      <c r="P70" s="19">
        <f>SUM(P71:P73)</f>
        <v>0</v>
      </c>
    </row>
    <row r="71" spans="1:16" x14ac:dyDescent="0.2">
      <c r="A71" s="12" t="s">
        <v>84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4"/>
      <c r="N71" s="14"/>
      <c r="O71" s="14"/>
      <c r="P71" s="16">
        <f t="shared" si="2"/>
        <v>0</v>
      </c>
    </row>
    <row r="72" spans="1:16" x14ac:dyDescent="0.2">
      <c r="A72" s="12" t="s">
        <v>85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4"/>
      <c r="N72" s="14"/>
      <c r="O72" s="14"/>
      <c r="P72" s="16">
        <f t="shared" si="2"/>
        <v>0</v>
      </c>
    </row>
    <row r="73" spans="1:16" x14ac:dyDescent="0.2">
      <c r="A73" s="12" t="s">
        <v>86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4"/>
      <c r="N73" s="14"/>
      <c r="O73" s="14"/>
      <c r="P73" s="16">
        <f t="shared" si="2"/>
        <v>0</v>
      </c>
    </row>
    <row r="74" spans="1:16" ht="15" x14ac:dyDescent="0.25">
      <c r="A74" s="9" t="s">
        <v>87</v>
      </c>
      <c r="B74" s="10">
        <f>+B75+B78+B81</f>
        <v>0</v>
      </c>
      <c r="C74" s="10">
        <f>+C75+C78+C81</f>
        <v>0</v>
      </c>
      <c r="D74" s="10">
        <f>SUM(D75:D77)</f>
        <v>0</v>
      </c>
      <c r="E74" s="10">
        <f t="shared" ref="E74:K74" si="11">SUM(E75:E77)</f>
        <v>0</v>
      </c>
      <c r="F74" s="10">
        <f t="shared" si="11"/>
        <v>0</v>
      </c>
      <c r="G74" s="10">
        <f t="shared" si="11"/>
        <v>0</v>
      </c>
      <c r="H74" s="10">
        <f t="shared" si="11"/>
        <v>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20"/>
      <c r="M74" s="20"/>
      <c r="N74" s="20"/>
      <c r="O74" s="20"/>
      <c r="P74" s="19">
        <f>SUM(P75:P77)</f>
        <v>0</v>
      </c>
    </row>
    <row r="75" spans="1:16" ht="15" x14ac:dyDescent="0.25">
      <c r="A75" s="11" t="s">
        <v>88</v>
      </c>
      <c r="B75" s="10">
        <f>+B76+B77</f>
        <v>0</v>
      </c>
      <c r="C75" s="10">
        <f>+C76+C77</f>
        <v>0</v>
      </c>
      <c r="D75" s="10"/>
      <c r="E75" s="10"/>
      <c r="F75" s="10"/>
      <c r="G75" s="10"/>
      <c r="H75" s="10"/>
      <c r="I75" s="10"/>
      <c r="J75" s="10"/>
      <c r="K75" s="10"/>
      <c r="L75" s="14"/>
      <c r="M75" s="14"/>
      <c r="N75" s="14"/>
      <c r="O75" s="14"/>
      <c r="P75" s="10"/>
    </row>
    <row r="76" spans="1:16" x14ac:dyDescent="0.2">
      <c r="A76" s="12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4"/>
      <c r="N76" s="14"/>
      <c r="O76" s="14"/>
      <c r="P76" s="13"/>
    </row>
    <row r="77" spans="1:16" x14ac:dyDescent="0.2">
      <c r="A77" s="12" t="s">
        <v>90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4"/>
      <c r="N77" s="14"/>
      <c r="O77" s="14"/>
      <c r="P77" s="13"/>
    </row>
    <row r="78" spans="1:16" ht="15" x14ac:dyDescent="0.25">
      <c r="A78" s="11" t="s">
        <v>91</v>
      </c>
      <c r="B78" s="10">
        <f>+B79+B80</f>
        <v>0</v>
      </c>
      <c r="C78" s="10">
        <f>+C79+C80</f>
        <v>0</v>
      </c>
      <c r="D78" s="10">
        <f>SUM(D79:D80)</f>
        <v>0</v>
      </c>
      <c r="E78" s="10">
        <f t="shared" ref="E78:K78" si="12">SUM(E79:E80)</f>
        <v>0</v>
      </c>
      <c r="F78" s="10">
        <f t="shared" si="12"/>
        <v>0</v>
      </c>
      <c r="G78" s="10">
        <f t="shared" si="12"/>
        <v>0</v>
      </c>
      <c r="H78" s="10">
        <f t="shared" si="12"/>
        <v>0</v>
      </c>
      <c r="I78" s="10">
        <f t="shared" si="12"/>
        <v>0</v>
      </c>
      <c r="J78" s="10">
        <f t="shared" si="12"/>
        <v>0</v>
      </c>
      <c r="K78" s="10">
        <f t="shared" si="12"/>
        <v>0</v>
      </c>
      <c r="L78" s="14"/>
      <c r="M78" s="14"/>
      <c r="N78" s="14"/>
      <c r="O78" s="14"/>
      <c r="P78" s="10">
        <f>SUM(P79:P80)</f>
        <v>0</v>
      </c>
    </row>
    <row r="79" spans="1:16" x14ac:dyDescent="0.2">
      <c r="A79" s="12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3"/>
    </row>
    <row r="80" spans="1:16" x14ac:dyDescent="0.2">
      <c r="A80" s="12" t="s">
        <v>93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13"/>
    </row>
    <row r="81" spans="1:16" ht="15" x14ac:dyDescent="0.25">
      <c r="A81" s="11" t="s">
        <v>94</v>
      </c>
      <c r="B81" s="10">
        <f>+B82</f>
        <v>0</v>
      </c>
      <c r="C81" s="10">
        <f>+C82</f>
        <v>0</v>
      </c>
      <c r="D81" s="10">
        <f>+D82</f>
        <v>0</v>
      </c>
      <c r="E81" s="10">
        <f t="shared" ref="E81:K81" si="13">+E82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4"/>
      <c r="M81" s="14"/>
      <c r="N81" s="14"/>
      <c r="O81" s="14"/>
      <c r="P81" s="10">
        <f>+P82</f>
        <v>0</v>
      </c>
    </row>
    <row r="82" spans="1:16" x14ac:dyDescent="0.2">
      <c r="A82" s="12" t="s">
        <v>95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14"/>
      <c r="O82" s="14"/>
      <c r="P82" s="13"/>
    </row>
    <row r="83" spans="1:16" ht="15" x14ac:dyDescent="0.25">
      <c r="A83" s="21" t="s">
        <v>96</v>
      </c>
      <c r="B83" s="22">
        <f>+B9</f>
        <v>256323401</v>
      </c>
      <c r="C83" s="22">
        <f>+C9</f>
        <v>0</v>
      </c>
      <c r="D83" s="22">
        <f>+D9</f>
        <v>10072192.99</v>
      </c>
      <c r="E83" s="22">
        <f t="shared" ref="E83:P83" si="14">+E9</f>
        <v>11228634.26</v>
      </c>
      <c r="F83" s="22">
        <f t="shared" si="14"/>
        <v>12436650.17</v>
      </c>
      <c r="G83" s="22">
        <f t="shared" si="14"/>
        <v>22388649.450000003</v>
      </c>
      <c r="H83" s="22">
        <f>+H9</f>
        <v>12628378.089999998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2">
        <f t="shared" si="14"/>
        <v>0</v>
      </c>
      <c r="M83" s="22">
        <f>+M9</f>
        <v>0</v>
      </c>
      <c r="N83" s="22">
        <f t="shared" si="14"/>
        <v>0</v>
      </c>
      <c r="O83" s="22">
        <f t="shared" si="14"/>
        <v>0</v>
      </c>
      <c r="P83" s="22">
        <f t="shared" si="14"/>
        <v>68754504.959999993</v>
      </c>
    </row>
    <row r="85" spans="1:16" s="23" customFormat="1" ht="15" x14ac:dyDescent="0.25">
      <c r="A85" s="23" t="s">
        <v>102</v>
      </c>
    </row>
    <row r="86" spans="1:16" ht="16.5" customHeight="1" x14ac:dyDescent="0.25">
      <c r="A86" s="24" t="s">
        <v>103</v>
      </c>
    </row>
    <row r="87" spans="1:16" ht="15" x14ac:dyDescent="0.25">
      <c r="A87" s="24" t="s">
        <v>104</v>
      </c>
    </row>
    <row r="88" spans="1:16" ht="15" x14ac:dyDescent="0.25">
      <c r="A88" s="24" t="s">
        <v>105</v>
      </c>
    </row>
    <row r="89" spans="1:16" ht="15" x14ac:dyDescent="0.25">
      <c r="A89" s="24" t="s">
        <v>106</v>
      </c>
    </row>
    <row r="90" spans="1:16" ht="15" x14ac:dyDescent="0.25">
      <c r="A90" s="24" t="s">
        <v>107</v>
      </c>
    </row>
    <row r="91" spans="1:16" ht="14.25" x14ac:dyDescent="0.2">
      <c r="A91" s="25" t="s">
        <v>108</v>
      </c>
    </row>
    <row r="92" spans="1:16" ht="14.25" x14ac:dyDescent="0.2">
      <c r="A92" s="26" t="s">
        <v>109</v>
      </c>
    </row>
    <row r="93" spans="1:16" ht="14.25" x14ac:dyDescent="0.2">
      <c r="A93" s="26" t="s">
        <v>110</v>
      </c>
    </row>
    <row r="94" spans="1:16" ht="14.25" x14ac:dyDescent="0.2">
      <c r="A94" s="26" t="s">
        <v>111</v>
      </c>
    </row>
    <row r="95" spans="1:16" ht="14.25" x14ac:dyDescent="0.2">
      <c r="A95" s="26" t="s">
        <v>112</v>
      </c>
    </row>
    <row r="96" spans="1:16" ht="14.25" x14ac:dyDescent="0.25">
      <c r="A96" s="27"/>
    </row>
    <row r="97" spans="1:14" x14ac:dyDescent="0.2">
      <c r="B97" s="2"/>
      <c r="C97" s="2"/>
      <c r="H97" s="2"/>
    </row>
    <row r="98" spans="1:14" ht="15" customHeight="1" x14ac:dyDescent="0.2">
      <c r="A98" s="4" t="s">
        <v>100</v>
      </c>
      <c r="B98" s="1"/>
      <c r="C98" s="1"/>
      <c r="D98" s="1"/>
      <c r="E98" s="32" t="s">
        <v>15</v>
      </c>
      <c r="F98" s="32"/>
      <c r="G98" s="32"/>
      <c r="H98" s="1"/>
      <c r="I98" s="1"/>
      <c r="J98" s="33"/>
      <c r="K98" s="33"/>
      <c r="L98" s="32" t="s">
        <v>14</v>
      </c>
      <c r="M98" s="32"/>
      <c r="N98" s="1"/>
    </row>
    <row r="99" spans="1:1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">
      <c r="A102" s="5" t="s">
        <v>101</v>
      </c>
      <c r="B102" s="32"/>
      <c r="C102" s="32"/>
      <c r="D102" s="32"/>
      <c r="E102" s="34" t="s">
        <v>114</v>
      </c>
      <c r="F102" s="34"/>
      <c r="G102" s="34"/>
      <c r="H102" s="1"/>
      <c r="I102" s="1"/>
      <c r="J102" s="35"/>
      <c r="K102" s="35"/>
      <c r="L102" s="35" t="s">
        <v>9</v>
      </c>
      <c r="M102" s="35"/>
      <c r="N102" s="1"/>
    </row>
    <row r="103" spans="1:14" ht="15" customHeight="1" x14ac:dyDescent="0.2">
      <c r="A103" s="6" t="s">
        <v>113</v>
      </c>
      <c r="B103" s="1"/>
      <c r="C103" s="1"/>
      <c r="D103" s="1"/>
      <c r="E103" s="28" t="s">
        <v>115</v>
      </c>
      <c r="F103" s="29"/>
      <c r="G103" s="29"/>
      <c r="H103" s="1"/>
      <c r="I103" s="1"/>
      <c r="J103" s="30"/>
      <c r="K103" s="30"/>
      <c r="L103" s="31" t="s">
        <v>10</v>
      </c>
      <c r="M103" s="31"/>
      <c r="N103" s="1"/>
    </row>
  </sheetData>
  <sheetProtection selectLockedCells="1" selectUnlockedCells="1"/>
  <mergeCells count="19">
    <mergeCell ref="A7:A8"/>
    <mergeCell ref="B7:B8"/>
    <mergeCell ref="A1:P1"/>
    <mergeCell ref="A2:P2"/>
    <mergeCell ref="A3:P3"/>
    <mergeCell ref="A4:P4"/>
    <mergeCell ref="A5:P5"/>
    <mergeCell ref="B102:D102"/>
    <mergeCell ref="E102:G102"/>
    <mergeCell ref="J102:K102"/>
    <mergeCell ref="L102:M102"/>
    <mergeCell ref="C7:C8"/>
    <mergeCell ref="D7:P7"/>
    <mergeCell ref="E103:G103"/>
    <mergeCell ref="J103:K103"/>
    <mergeCell ref="L103:M103"/>
    <mergeCell ref="E98:G98"/>
    <mergeCell ref="J98:K98"/>
    <mergeCell ref="L98:M98"/>
  </mergeCells>
  <pageMargins left="0.35433070866141736" right="0.31496062992125984" top="0.43307086614173229" bottom="0.43307086614173229" header="0.31496062992125984" footer="0.15748031496062992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57025E9A4FF4FBB255F8368CFBBA2" ma:contentTypeVersion="2" ma:contentTypeDescription="Create a new document." ma:contentTypeScope="" ma:versionID="0cbad36eccf5c2a8ea615d70595e9a41">
  <xsd:schema xmlns:xsd="http://www.w3.org/2001/XMLSchema" xmlns:xs="http://www.w3.org/2001/XMLSchema" xmlns:p="http://schemas.microsoft.com/office/2006/metadata/properties" xmlns:ns3="6daf374d-1358-4fc7-b202-d9d20c9d00b1" targetNamespace="http://schemas.microsoft.com/office/2006/metadata/properties" ma:root="true" ma:fieldsID="b14c195d1efccf57081b3a5ad835fc5f" ns3:_="">
    <xsd:import namespace="6daf374d-1358-4fc7-b202-d9d20c9d00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f374d-1358-4fc7-b202-d9d20c9d0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69D55-CE3C-47AC-B373-A546B6DB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f374d-1358-4fc7-b202-d9d20c9d0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5B90D1-CAB2-41AE-8A29-47F2BD49D6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261799-046D-49A4-9397-C0D9A30F0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2026-04-01T15:34:18Z</cp:lastPrinted>
  <dcterms:created xsi:type="dcterms:W3CDTF">2018-10-09T16:43:20Z</dcterms:created>
  <dcterms:modified xsi:type="dcterms:W3CDTF">2026-06-01T13:58:50Z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0x01010027657025E9A4FF4FBB255F8368CFBBA2</vt:lpwstr>
  </property>
</Properties>
</file>