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AppData\Local\Microsoft\Windows\INetCache\Content.Outlook\B91E0Q9K\"/>
    </mc:Choice>
  </mc:AlternateContent>
  <xr:revisionPtr revIDLastSave="0" documentId="13_ncr:1_{D2FAA489-BFC2-4E57-9C6D-99F0BC55804E}" xr6:coauthVersionLast="47" xr6:coauthVersionMax="47" xr10:uidLastSave="{00000000-0000-0000-0000-000000000000}"/>
  <bookViews>
    <workbookView xWindow="-120" yWindow="-120" windowWidth="29040" windowHeight="15840" xr2:uid="{4ADEC5F6-407F-4AF5-B19F-A5F369A1DE49}"/>
  </bookViews>
  <sheets>
    <sheet name="Hoja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Print_Area" localSheetId="0">Hoja1!$A$1:$C$47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6" i="1" l="1"/>
  <c r="C34" i="1"/>
  <c r="C26" i="1"/>
  <c r="C17" i="1"/>
  <c r="C12" i="1"/>
  <c r="C11" i="1"/>
  <c r="C31" i="1" l="1"/>
  <c r="C14" i="1" l="1"/>
  <c r="C37" i="1" l="1"/>
  <c r="C39" i="1" s="1"/>
  <c r="C19" i="1" l="1"/>
  <c r="C21" i="1" s="1"/>
</calcChain>
</file>

<file path=xl/sharedStrings.xml><?xml version="1.0" encoding="utf-8"?>
<sst xmlns="http://schemas.openxmlformats.org/spreadsheetml/2006/main" count="34" uniqueCount="33">
  <si>
    <t>BIBLIOTECA NACIONAL PEDRO HENRÍQUEZ UREÑA</t>
  </si>
  <si>
    <t xml:space="preserve">BALANCE GENERAL </t>
  </si>
  <si>
    <t>VALORES EN RD$</t>
  </si>
  <si>
    <t>ACTIVOS</t>
  </si>
  <si>
    <t>ACTIVOS CORRIENTES</t>
  </si>
  <si>
    <t>APROPIACIÓN NO PROGRAMADA</t>
  </si>
  <si>
    <t>INGRESOS EXTRAPRESUPUESTARIOS DISPONIBLE</t>
  </si>
  <si>
    <t>TOTAL DE ACTIVOS CORRIENTES</t>
  </si>
  <si>
    <t xml:space="preserve"> </t>
  </si>
  <si>
    <t>ACTIVOS NO CORRIENTES</t>
  </si>
  <si>
    <t>BIENES DE USO (ACTIVOS NO FINANCIEROS)</t>
  </si>
  <si>
    <t>BIENES INTANGIBLES</t>
  </si>
  <si>
    <t>TOTAL DE ACTIVOS NO CORRIENTES</t>
  </si>
  <si>
    <t>TOTAL ACTIVOS</t>
  </si>
  <si>
    <t>PASIVOS</t>
  </si>
  <si>
    <t>PASIVOS CORRIENTES</t>
  </si>
  <si>
    <t>TOTAL PASIVOS CORRRIENTES</t>
  </si>
  <si>
    <t>PASIVOS NO CORRIENTES</t>
  </si>
  <si>
    <t>TOTAL PASIVOS NO CORRIENTES</t>
  </si>
  <si>
    <t>TOTAL PASIVOS</t>
  </si>
  <si>
    <t>PATRIMONIO</t>
  </si>
  <si>
    <t>PRESUPUESTO APROBADO</t>
  </si>
  <si>
    <t xml:space="preserve">INGRESOS EXTRAPRESUPUESTARIOS </t>
  </si>
  <si>
    <t>RESULTADO NETO DEL EJERCICIO</t>
  </si>
  <si>
    <t>TOTAL PATRIMONIO</t>
  </si>
  <si>
    <t>TOTAL PASIVO Y PATRIMONIO</t>
  </si>
  <si>
    <t>Rafael Peralta Romero</t>
  </si>
  <si>
    <t>Director General</t>
  </si>
  <si>
    <t xml:space="preserve"> Enc. Div. de Contabilidad</t>
  </si>
  <si>
    <t>Juana Heredia M.</t>
  </si>
  <si>
    <t>Edwin R, Tejeda</t>
  </si>
  <si>
    <t>Enc. Administrativo y Financiero</t>
  </si>
  <si>
    <t>AL 30 DE JUNIO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</si>
</sst>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3" tint="-0.499984740745262"/>
      <name val="Arial"/>
      <family val="2"/>
    </font>
    <font>
      <sz val="11"/>
      <color theme="3" tint="-0.499984740745262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9"/>
      <color theme="3" tint="-0.499984740745262"/>
      <name val="Arial"/>
      <family val="2"/>
    </font>
    <font>
      <sz val="8"/>
      <color theme="3" tint="-0.49998474074526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5" fillId="0" borderId="0" xfId="0" applyFont="1"/>
    <xf numFmtId="43" fontId="0" fillId="0" borderId="0" xfId="1" applyFont="1"/>
    <xf numFmtId="4" fontId="0" fillId="0" borderId="0" xfId="0" applyNumberFormat="1"/>
    <xf numFmtId="0" fontId="2" fillId="0" borderId="0" xfId="0" applyFont="1"/>
    <xf numFmtId="0" fontId="7" fillId="0" borderId="0" xfId="0" applyFont="1"/>
    <xf numFmtId="43" fontId="7" fillId="0" borderId="0" xfId="1" applyFont="1"/>
    <xf numFmtId="4" fontId="7" fillId="0" borderId="0" xfId="0" applyNumberFormat="1" applyFont="1"/>
    <xf numFmtId="0" fontId="8" fillId="0" borderId="0" xfId="0" applyFont="1"/>
    <xf numFmtId="0" fontId="9" fillId="0" borderId="0" xfId="0" applyFont="1"/>
    <xf numFmtId="4" fontId="7" fillId="0" borderId="0" xfId="1" applyNumberFormat="1" applyFont="1"/>
    <xf numFmtId="4" fontId="9" fillId="0" borderId="0" xfId="1" applyNumberFormat="1" applyFont="1"/>
    <xf numFmtId="43" fontId="8" fillId="0" borderId="0" xfId="1" applyFont="1"/>
    <xf numFmtId="4" fontId="8" fillId="0" borderId="1" xfId="1" applyNumberFormat="1" applyFont="1" applyBorder="1"/>
    <xf numFmtId="4" fontId="8" fillId="0" borderId="0" xfId="1" applyNumberFormat="1" applyFont="1"/>
    <xf numFmtId="43" fontId="9" fillId="0" borderId="0" xfId="1" applyFont="1"/>
    <xf numFmtId="39" fontId="7" fillId="0" borderId="0" xfId="1" applyNumberFormat="1" applyFont="1"/>
    <xf numFmtId="39" fontId="9" fillId="0" borderId="0" xfId="1" applyNumberFormat="1" applyFont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center"/>
    </xf>
    <xf numFmtId="43" fontId="7" fillId="0" borderId="0" xfId="1" applyFont="1" applyFill="1" applyBorder="1"/>
    <xf numFmtId="4" fontId="7" fillId="0" borderId="0" xfId="1" applyNumberFormat="1" applyFont="1" applyFill="1" applyBorder="1"/>
    <xf numFmtId="4" fontId="9" fillId="0" borderId="2" xfId="1" applyNumberFormat="1" applyFont="1" applyBorder="1"/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0" fontId="6" fillId="0" borderId="0" xfId="2" applyFont="1" applyAlignment="1">
      <alignment horizontal="center"/>
    </xf>
    <xf numFmtId="0" fontId="6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77487052-A5CC-4CD1-9469-A4C64F6022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771525</xdr:colOff>
      <xdr:row>0</xdr:row>
      <xdr:rowOff>80716</xdr:rowOff>
    </xdr:from>
    <xdr:to>
      <xdr:col>2</xdr:col>
      <xdr:colOff>1334821</xdr:colOff>
      <xdr:row>3</xdr:row>
      <xdr:rowOff>190499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F7FF640C-4EDC-4B6C-856B-DC8522927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14950" y="80716"/>
          <a:ext cx="563296" cy="7955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79375</xdr:colOff>
      <xdr:row>0</xdr:row>
      <xdr:rowOff>0</xdr:rowOff>
    </xdr:from>
    <xdr:to>
      <xdr:col>0</xdr:col>
      <xdr:colOff>953861</xdr:colOff>
      <xdr:row>3</xdr:row>
      <xdr:rowOff>202112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D708E92-D449-4A2A-941D-EBC857A1CB22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0"/>
          <a:ext cx="874486" cy="8144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esktop/DOCUMENTOS%20DE%20JUANA/2026/AUDITOR&#205;A/INFORME%20JUNIO%202026.xlsx" TargetMode="External"/><Relationship Id="rId2" Type="http://schemas.openxmlformats.org/officeDocument/2006/relationships/externalLinkPath" Target="file:///C:\Users\jheredia\Desktop\DOCUMENTOS%20DE%20JUANA\2026\AUDITOR&#205;A\INFORME%20JUNIO%202026.xlsx" TargetMode="External"/><Relationship Id="rId1" Type="http://schemas.openxmlformats.org/officeDocument/2006/relationships/externalLinkPath" Target="/Users/jheredia/Desktop/DOCUMENTOS%20DE%20JUANA/2026/AUDITOR&#205;A/INFORME%20JUNIO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esktop/DOCUMENTOS%20DE%20JUANA/2026/CUENTA%20UNICA/CONTROL%20CUENTA%20&#218;NICA%20ENERO%202026.xlsx" TargetMode="External"/><Relationship Id="rId2" Type="http://schemas.openxmlformats.org/officeDocument/2006/relationships/externalLinkPath" Target="file:///C:\Users\jheredia\Desktop\DOCUMENTOS%20DE%20JUANA\2026\CUENTA%20UNICA\CONTROL%20CUENTA%20&#218;NICA%20ENERO%202026.xlsx" TargetMode="External"/><Relationship Id="rId1" Type="http://schemas.openxmlformats.org/officeDocument/2006/relationships/externalLinkPath" Target="/Users/jheredia/Desktop/DOCUMENTOS%20DE%20JUANA/2026/CUENTA%20UNICA/CONTROL%20CUENTA%20&#218;NICA%20ENERO%202026.xlsx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esktop/DOCUMENTOS%20DE%20JUANA/2026/DIGECOG/CORTE/Formulario%20de%20inventario%20JUNIO%202026%201.xlsx" TargetMode="External"/><Relationship Id="rId2" Type="http://schemas.openxmlformats.org/officeDocument/2006/relationships/externalLinkPath" Target="file:///C:\Users\jheredia\Desktop\DOCUMENTOS%20DE%20JUANA\2026\DIGECOG\CORTE\Formulario%20de%20inventario%20JUNIO%202026%201.xlsx" TargetMode="External"/><Relationship Id="rId1" Type="http://schemas.openxmlformats.org/officeDocument/2006/relationships/externalLinkPath" Target="/Users/jheredia/Desktop/DOCUMENTOS%20DE%20JUANA/2026/DIGECOG/CORTE/Formulario%20de%20inventario%20JUNIO%202026%201.xlsx" TargetMode="External"/></Relationships>
</file>

<file path=xl/externalLinks/_rels/externalLink4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../Desktop/DOCUMENTOS%20DE%20JUANA/2026/AUDITOR&#205;A/INFORME%20ENERO%202026.xlsx" TargetMode="External"/><Relationship Id="rId2" Type="http://schemas.openxmlformats.org/officeDocument/2006/relationships/externalLinkPath" Target="file:///C:\Users\jheredia\Desktop\DOCUMENTOS%20DE%20JUANA\2026\AUDITOR&#205;A\INFORME%20ENERO%202026.xlsx" TargetMode="External"/><Relationship Id="rId1" Type="http://schemas.openxmlformats.org/officeDocument/2006/relationships/externalLinkPath" Target="/Users/jheredia/Desktop/DOCUMENTOS%20DE%20JUANA/2026/AUDITOR&#205;A/INFORME%20EN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JECUCION PRESUPUESTARIA"/>
      <sheetName val="EJECUCION CUENTA OPERATIVA"/>
      <sheetName val="CONCILIACION CTA. 010-252338-0"/>
    </sheetNames>
    <sheetDataSet>
      <sheetData sheetId="0">
        <row r="9">
          <cell r="B9">
            <v>256323401</v>
          </cell>
          <cell r="P9">
            <v>82791197.969999984</v>
          </cell>
        </row>
        <row r="52">
          <cell r="P52">
            <v>1857067.24</v>
          </cell>
        </row>
      </sheetData>
      <sheetData sheetId="1">
        <row r="11">
          <cell r="G11">
            <v>273759.87</v>
          </cell>
          <cell r="N11">
            <v>1188853.7000000002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ANCO CUENTA OPERATIVA"/>
      <sheetName val="CUENTA COLECTORA"/>
      <sheetName val="CONCILIACION"/>
      <sheetName val="relacion ck y trans"/>
      <sheetName val="CK EN TRANSITO"/>
      <sheetName val="DISPONIBILIDAD"/>
      <sheetName val="POR MES"/>
      <sheetName val="2013"/>
      <sheetName val="2014"/>
      <sheetName val="2015"/>
      <sheetName val="2016"/>
      <sheetName val="2017"/>
      <sheetName val="2018"/>
      <sheetName val="2019"/>
      <sheetName val="2020"/>
      <sheetName val="INGRESOS POR VENTA LIBROS"/>
      <sheetName val="TALLER DRAMATURGIA"/>
      <sheetName val="DEPOSITOS"/>
      <sheetName val="CURSO AUXILIAR BIB"/>
      <sheetName val="Hoja1"/>
      <sheetName val="RETENCIONES 2021"/>
      <sheetName val="Hoja3"/>
      <sheetName val="CUENTA COLECTORA (2)"/>
    </sheetNames>
    <sheetDataSet>
      <sheetData sheetId="0">
        <row r="3378">
          <cell r="G3378">
            <v>5346439.9300000006</v>
          </cell>
        </row>
        <row r="3407">
          <cell r="J3407">
            <v>3200</v>
          </cell>
          <cell r="K3407">
            <v>5760</v>
          </cell>
        </row>
        <row r="3408">
          <cell r="J3408">
            <v>400</v>
          </cell>
          <cell r="K3408">
            <v>720</v>
          </cell>
        </row>
        <row r="3413">
          <cell r="J3413">
            <v>200</v>
          </cell>
          <cell r="K3413">
            <v>360</v>
          </cell>
        </row>
        <row r="3434">
          <cell r="J3434">
            <v>3600</v>
          </cell>
          <cell r="K3434">
            <v>6480</v>
          </cell>
        </row>
      </sheetData>
      <sheetData sheetId="1"/>
      <sheetData sheetId="2">
        <row r="3983">
          <cell r="F3983">
            <v>5897.3799999999992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ux inventario"/>
      <sheetName val="CUENTA"/>
      <sheetName val="CUENTA (2)"/>
      <sheetName val="CUENTA (3)"/>
      <sheetName val="CUENTA (4)"/>
      <sheetName val="CUENTA (5)"/>
    </sheetNames>
    <sheetDataSet>
      <sheetData sheetId="0"/>
      <sheetData sheetId="1"/>
      <sheetData sheetId="2"/>
      <sheetData sheetId="3"/>
      <sheetData sheetId="4">
        <row r="190">
          <cell r="H190">
            <v>846913.22924000002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JECUCION PRESUPUESTARIA"/>
      <sheetName val="EJECUCION CUENTA OPERATIVA"/>
      <sheetName val="CONCILIACION CTA. 010-252338-0"/>
    </sheetNames>
    <sheetDataSet>
      <sheetData sheetId="0">
        <row r="11">
          <cell r="B11">
            <v>256323401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F428-DA27-4686-B71A-2137989155F0}">
  <dimension ref="A1:C49"/>
  <sheetViews>
    <sheetView tabSelected="1" zoomScale="84" zoomScaleNormal="84" workbookViewId="0">
      <selection activeCell="G32" sqref="G32"/>
    </sheetView>
  </sheetViews>
  <sheetFormatPr baseColWidth="10" defaultColWidth="11.42578125" defaultRowHeight="15" x14ac:dyDescent="0.25"/>
  <cols>
    <col min="1" max="1" width="54.42578125" customWidth="1"/>
    <col min="2" max="2" width="13.7109375" style="2" customWidth="1"/>
    <col min="3" max="3" width="21.5703125" style="3" customWidth="1"/>
  </cols>
  <sheetData>
    <row r="1" spans="1:3" ht="15.75" x14ac:dyDescent="0.25">
      <c r="A1" s="27" t="s">
        <v>8</v>
      </c>
      <c r="B1" s="27"/>
      <c r="C1" s="27"/>
    </row>
    <row r="2" spans="1:3" ht="15.75" x14ac:dyDescent="0.25">
      <c r="A2" s="28" t="s">
        <v>0</v>
      </c>
      <c r="B2" s="28"/>
      <c r="C2" s="28"/>
    </row>
    <row r="3" spans="1:3" ht="15.75" x14ac:dyDescent="0.25">
      <c r="A3" s="28" t="s">
        <v>1</v>
      </c>
      <c r="B3" s="28"/>
      <c r="C3" s="28"/>
    </row>
    <row r="4" spans="1:3" ht="15.75" x14ac:dyDescent="0.25">
      <c r="A4" s="29" t="s">
        <v>32</v>
      </c>
      <c r="B4" s="29"/>
      <c r="C4" s="29"/>
    </row>
    <row r="5" spans="1:3" ht="15.75" x14ac:dyDescent="0.25">
      <c r="A5" s="28" t="s">
        <v>2</v>
      </c>
      <c r="B5" s="28"/>
      <c r="C5" s="28"/>
    </row>
    <row r="6" spans="1:3" x14ac:dyDescent="0.25">
      <c r="A6" s="5"/>
      <c r="B6" s="6"/>
      <c r="C6" s="7"/>
    </row>
    <row r="7" spans="1:3" x14ac:dyDescent="0.25">
      <c r="A7" s="5"/>
      <c r="B7" s="6"/>
      <c r="C7" s="7"/>
    </row>
    <row r="8" spans="1:3" ht="15.75" x14ac:dyDescent="0.25">
      <c r="A8" s="8" t="s">
        <v>3</v>
      </c>
      <c r="B8" s="6"/>
      <c r="C8" s="7"/>
    </row>
    <row r="9" spans="1:3" x14ac:dyDescent="0.25">
      <c r="A9" s="5"/>
      <c r="B9" s="6"/>
      <c r="C9" s="7"/>
    </row>
    <row r="10" spans="1:3" x14ac:dyDescent="0.25">
      <c r="A10" s="9" t="s">
        <v>4</v>
      </c>
      <c r="B10" s="6"/>
      <c r="C10" s="7"/>
    </row>
    <row r="11" spans="1:3" x14ac:dyDescent="0.25">
      <c r="A11" s="5" t="s">
        <v>5</v>
      </c>
      <c r="B11" s="6"/>
      <c r="C11" s="10">
        <f>+'[1]EJECUCION PRESUPUESTARIA'!$B$9-'[1]EJECUCION PRESUPUESTARIA'!$P$9</f>
        <v>173532203.03000003</v>
      </c>
    </row>
    <row r="12" spans="1:3" x14ac:dyDescent="0.25">
      <c r="A12" s="5" t="s">
        <v>6</v>
      </c>
      <c r="B12" s="21"/>
      <c r="C12" s="22">
        <f>+'[2]BANCO CUENTA OPERATIVA'!$G$3378+'[2]BANCO CUENTA OPERATIVA'!$J$3407+'[2]BANCO CUENTA OPERATIVA'!$K$3407+'[2]BANCO CUENTA OPERATIVA'!$J$3408+'[2]BANCO CUENTA OPERATIVA'!$K$3408+'[2]BANCO CUENTA OPERATIVA'!$J$3413+'[2]BANCO CUENTA OPERATIVA'!$K$3413+'[2]BANCO CUENTA OPERATIVA'!$J$3434+'[2]BANCO CUENTA OPERATIVA'!$K$3434-'[1]EJECUCION CUENTA OPERATIVA'!$N$11</f>
        <v>4178306.2300000004</v>
      </c>
    </row>
    <row r="13" spans="1:3" x14ac:dyDescent="0.25">
      <c r="A13" s="5"/>
      <c r="B13" s="21"/>
      <c r="C13" s="22"/>
    </row>
    <row r="14" spans="1:3" x14ac:dyDescent="0.25">
      <c r="A14" s="9" t="s">
        <v>7</v>
      </c>
      <c r="B14" s="6"/>
      <c r="C14" s="11">
        <f>SUM(C11:C12)</f>
        <v>177710509.26000002</v>
      </c>
    </row>
    <row r="15" spans="1:3" x14ac:dyDescent="0.25">
      <c r="A15" s="5" t="s">
        <v>8</v>
      </c>
      <c r="B15" s="6"/>
      <c r="C15" s="10"/>
    </row>
    <row r="16" spans="1:3" x14ac:dyDescent="0.25">
      <c r="A16" s="9" t="s">
        <v>9</v>
      </c>
      <c r="B16" s="6"/>
      <c r="C16" s="10"/>
    </row>
    <row r="17" spans="1:3" x14ac:dyDescent="0.25">
      <c r="A17" s="5" t="s">
        <v>10</v>
      </c>
      <c r="B17" s="6"/>
      <c r="C17" s="3">
        <f>+'[3]CUENTA (4)'!$H$190+'[1]EJECUCION PRESUPUESTARIA'!$P$52</f>
        <v>2703980.46924</v>
      </c>
    </row>
    <row r="18" spans="1:3" x14ac:dyDescent="0.25">
      <c r="A18" s="5" t="s">
        <v>11</v>
      </c>
      <c r="B18" s="6"/>
      <c r="C18" s="10"/>
    </row>
    <row r="19" spans="1:3" x14ac:dyDescent="0.25">
      <c r="A19" s="9" t="s">
        <v>12</v>
      </c>
      <c r="B19" s="6"/>
      <c r="C19" s="11">
        <f>SUM(C17:C18)</f>
        <v>2703980.46924</v>
      </c>
    </row>
    <row r="20" spans="1:3" x14ac:dyDescent="0.25">
      <c r="A20" s="5"/>
      <c r="B20" s="6"/>
      <c r="C20" s="10"/>
    </row>
    <row r="21" spans="1:3" s="1" customFormat="1" ht="16.5" thickBot="1" x14ac:dyDescent="0.3">
      <c r="A21" s="8" t="s">
        <v>13</v>
      </c>
      <c r="B21" s="12"/>
      <c r="C21" s="13">
        <f>+C14+C19</f>
        <v>180414489.72924003</v>
      </c>
    </row>
    <row r="22" spans="1:3" s="1" customFormat="1" ht="16.5" thickTop="1" x14ac:dyDescent="0.25">
      <c r="A22" s="8"/>
      <c r="B22" s="12"/>
      <c r="C22" s="14"/>
    </row>
    <row r="23" spans="1:3" ht="15.75" x14ac:dyDescent="0.25">
      <c r="A23" s="8" t="s">
        <v>14</v>
      </c>
      <c r="B23" s="6"/>
    </row>
    <row r="24" spans="1:3" x14ac:dyDescent="0.25">
      <c r="A24" s="5"/>
      <c r="B24" s="6"/>
      <c r="C24" s="10"/>
    </row>
    <row r="25" spans="1:3" x14ac:dyDescent="0.25">
      <c r="A25" s="9" t="s">
        <v>15</v>
      </c>
      <c r="B25" s="6"/>
      <c r="C25" s="10"/>
    </row>
    <row r="26" spans="1:3" x14ac:dyDescent="0.25">
      <c r="A26" s="5" t="s">
        <v>16</v>
      </c>
      <c r="B26" s="6"/>
      <c r="C26" s="10">
        <f>+'[2]BANCO CUENTA OPERATIVA'!$J$3434+'[2]BANCO CUENTA OPERATIVA'!$K$3434</f>
        <v>10080</v>
      </c>
    </row>
    <row r="27" spans="1:3" x14ac:dyDescent="0.25">
      <c r="A27" s="5"/>
      <c r="B27" s="6"/>
      <c r="C27" s="10"/>
    </row>
    <row r="28" spans="1:3" x14ac:dyDescent="0.25">
      <c r="A28" s="9" t="s">
        <v>17</v>
      </c>
      <c r="B28" s="6"/>
      <c r="C28" s="10"/>
    </row>
    <row r="29" spans="1:3" x14ac:dyDescent="0.25">
      <c r="A29" s="5" t="s">
        <v>18</v>
      </c>
      <c r="B29" s="6"/>
      <c r="C29" s="10"/>
    </row>
    <row r="30" spans="1:3" x14ac:dyDescent="0.25">
      <c r="A30" s="5"/>
      <c r="B30" s="6"/>
      <c r="C30" s="10"/>
    </row>
    <row r="31" spans="1:3" s="4" customFormat="1" x14ac:dyDescent="0.25">
      <c r="A31" s="9" t="s">
        <v>19</v>
      </c>
      <c r="B31" s="15"/>
      <c r="C31" s="23">
        <f>SUM(C26:C30)</f>
        <v>10080</v>
      </c>
    </row>
    <row r="32" spans="1:3" x14ac:dyDescent="0.25">
      <c r="A32" s="5"/>
      <c r="B32" s="6"/>
      <c r="C32" s="10"/>
    </row>
    <row r="33" spans="1:3" s="1" customFormat="1" ht="15.75" x14ac:dyDescent="0.25">
      <c r="A33" s="8" t="s">
        <v>20</v>
      </c>
      <c r="B33" s="12"/>
      <c r="C33" s="14"/>
    </row>
    <row r="34" spans="1:3" x14ac:dyDescent="0.25">
      <c r="A34" s="5" t="s">
        <v>21</v>
      </c>
      <c r="B34" s="6"/>
      <c r="C34" s="10">
        <f>+'[4]EJECUCION PRESUPUESTARIA'!$B$11</f>
        <v>256323401</v>
      </c>
    </row>
    <row r="35" spans="1:3" x14ac:dyDescent="0.25">
      <c r="A35" s="5" t="s">
        <v>22</v>
      </c>
      <c r="B35" s="6"/>
      <c r="C35" s="10"/>
    </row>
    <row r="36" spans="1:3" ht="16.5" customHeight="1" x14ac:dyDescent="0.25">
      <c r="A36" s="5" t="s">
        <v>23</v>
      </c>
      <c r="B36" s="6"/>
      <c r="C36" s="16">
        <f>+'[3]CUENTA (4)'!$H$190+'[2]BANCO CUENTA OPERATIVA'!$G$3378-'[1]EJECUCION PRESUPUESTARIA'!$P$9+'[1]EJECUCION PRESUPUESTARIA'!$P$52-'[1]EJECUCION CUENTA OPERATIVA'!$N$11+'[2]BANCO CUENTA OPERATIVA'!$J$3407+'[2]BANCO CUENTA OPERATIVA'!$K$3407+'[2]BANCO CUENTA OPERATIVA'!$J$3408+'[2]BANCO CUENTA OPERATIVA'!$K$3408+'[2]BANCO CUENTA OPERATIVA'!$J$3413+'[2]BANCO CUENTA OPERATIVA'!$K$3413</f>
        <v>-75918991.270759985</v>
      </c>
    </row>
    <row r="37" spans="1:3" ht="42.75" customHeight="1" x14ac:dyDescent="0.25">
      <c r="A37" s="5" t="s">
        <v>24</v>
      </c>
      <c r="B37" s="6"/>
      <c r="C37" s="17">
        <f>SUM(C34:C36)</f>
        <v>180404409.72924</v>
      </c>
    </row>
    <row r="38" spans="1:3" x14ac:dyDescent="0.25">
      <c r="A38" s="5"/>
      <c r="B38" s="6"/>
      <c r="C38" s="16"/>
    </row>
    <row r="39" spans="1:3" s="1" customFormat="1" ht="16.5" thickBot="1" x14ac:dyDescent="0.3">
      <c r="A39" s="8" t="s">
        <v>25</v>
      </c>
      <c r="B39" s="12"/>
      <c r="C39" s="13">
        <f>+C37+C31</f>
        <v>180414489.72924</v>
      </c>
    </row>
    <row r="40" spans="1:3" ht="15.75" thickTop="1" x14ac:dyDescent="0.25">
      <c r="A40" s="5"/>
      <c r="B40" s="6"/>
      <c r="C40" s="10"/>
    </row>
    <row r="41" spans="1:3" x14ac:dyDescent="0.25">
      <c r="A41" s="5"/>
      <c r="B41" s="6"/>
      <c r="C41" s="10"/>
    </row>
    <row r="42" spans="1:3" x14ac:dyDescent="0.25">
      <c r="A42" s="5"/>
      <c r="B42" s="6"/>
      <c r="C42" s="10"/>
    </row>
    <row r="43" spans="1:3" x14ac:dyDescent="0.25">
      <c r="A43" s="24" t="s">
        <v>29</v>
      </c>
      <c r="B43" s="26" t="s">
        <v>30</v>
      </c>
      <c r="C43" s="26"/>
    </row>
    <row r="44" spans="1:3" x14ac:dyDescent="0.25">
      <c r="A44" s="19" t="s">
        <v>28</v>
      </c>
      <c r="B44" s="25" t="s">
        <v>31</v>
      </c>
      <c r="C44" s="25"/>
    </row>
    <row r="45" spans="1:3" x14ac:dyDescent="0.25">
      <c r="A45" s="18"/>
      <c r="B45" s="20"/>
      <c r="C45" s="20"/>
    </row>
    <row r="46" spans="1:3" x14ac:dyDescent="0.25">
      <c r="A46" s="26" t="s">
        <v>26</v>
      </c>
      <c r="B46" s="26"/>
      <c r="C46" s="26"/>
    </row>
    <row r="47" spans="1:3" x14ac:dyDescent="0.25">
      <c r="A47" s="25" t="s">
        <v>27</v>
      </c>
      <c r="B47" s="25"/>
      <c r="C47" s="25"/>
    </row>
    <row r="48" spans="1:3" x14ac:dyDescent="0.25">
      <c r="A48" s="5"/>
      <c r="B48" s="6"/>
      <c r="C48" s="7"/>
    </row>
    <row r="49" spans="1:3" x14ac:dyDescent="0.25">
      <c r="A49" s="5"/>
      <c r="B49" s="6"/>
      <c r="C49" s="7"/>
    </row>
  </sheetData>
  <mergeCells count="9">
    <mergeCell ref="A1:C1"/>
    <mergeCell ref="A2:C2"/>
    <mergeCell ref="A3:C3"/>
    <mergeCell ref="A4:C4"/>
    <mergeCell ref="A5:C5"/>
    <mergeCell ref="B44:C44"/>
    <mergeCell ref="A46:C46"/>
    <mergeCell ref="A47:C47"/>
    <mergeCell ref="B43:C43"/>
  </mergeCells>
  <pageMargins left="1.03" right="0.7" top="0.75" bottom="0.75" header="0.3" footer="0.3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2026-07-07T15:43:53Z</cp:lastPrinted>
  <dcterms:created xsi:type="dcterms:W3CDTF">2019-09-05T19:42:56Z</dcterms:created>
  <dcterms:modified xsi:type="dcterms:W3CDTF">2026-07-08T18:34:08Z</dcterms:modified>
</cp:coreProperties>
</file>